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20730" windowHeight="6150" tabRatio="733" activeTab="0"/>
  </bookViews>
  <sheets>
    <sheet name="1 eramsyak" sheetId="1" r:id="rId1"/>
  </sheets>
  <externalReferences>
    <externalReference r:id="rId4"/>
  </externalReferences>
  <definedNames>
    <definedName name="par_count">'[1]DOC 3'!$A$14,'[1]DOC 3'!$A$35,'[1]DOC 3'!$A$58,'[1]DOC 3'!$A$79,'[1]DOC 3'!$A$104,'[1]DOC 3'!$A$126,'[1]DOC 3'!$A$195,'[1]DOC 3'!$A$215,'[1]DOC 3'!$A$235,'[1]DOC 3'!$A$255,'[1]DOC 3'!$A$272,'[1]DOC 3'!$A$299,'[1]DOC 3'!$A$315,'[1]DOC 3'!$A$331,'[1]DOC 3'!$A$365</definedName>
    <definedName name="par_qual">'[1]DOC 3'!$A$15,'[1]DOC 3'!$A$127,'[1]DOC 3'!$A$256,'[1]DOC 3'!$A$316,'[1]DOC 3'!$A$333</definedName>
    <definedName name="par_time">'[1]DOC 3'!$A$16,'[1]DOC 3'!$A$128,'[1]DOC 3'!$A$317,'[1]DOC 3'!$A$334</definedName>
    <definedName name="par2.4s">'[1]DOC 3'!$A$20,'[1]DOC 3'!$A$49,'[1]DOC 3'!$A$93,'[1]DOC 3'!$A$132,'[1]DOC 3'!$A$152,'[1]DOC 3'!$A$166,'[1]DOC 3'!$A$185,'[1]DOC 3'!$A$205,'[1]DOC 3'!$A$225,'[1]DOC 3'!$A$245,'[1]DOC 3'!$A$262,'[1]DOC 3'!$A$289,'[1]DOC 3'!$A$305,'[1]DOC 3'!$A$321,'[1]DOC 3'!$A$338,'[1]DOC 3'!$A$355</definedName>
    <definedName name="par2.5s">'[1]DOC 3'!$A$22,'[1]DOC 3'!$A$134</definedName>
    <definedName name="par2.6s">'[1]DOC 3'!$A$40,'[1]DOC 3'!$A$65,'[1]DOC 3'!$A$89,'[1]DOC 3'!$A$111</definedName>
    <definedName name="par2.7s">'[1]DOC 3'!$A$178,'[1]DOC 3'!$A$349</definedName>
    <definedName name="par2.9s">'[1]DOC 3'!$A$18,'[1]DOC 3'!$A$47,'[1]DOC 3'!$A$91,'[1]DOC 3'!$A$130,'[1]DOC 3'!$A$150,'[1]DOC 3'!$A$164,'[1]DOC 3'!$A$183,'[1]DOC 3'!$A$203,'[1]DOC 3'!$A$223,'[1]DOC 3'!$A$243,'[1]DOC 3'!$A$260,'[1]DOC 3'!$A$287,'[1]DOC 3'!$A$303,'[1]DOC 3'!$A$319,'[1]DOC 3'!$A$336,'[1]DOC 3'!$A$353</definedName>
    <definedName name="par4.10s">'[1]DOC 3'!$A$42,'[1]DOC 3'!$A$84</definedName>
    <definedName name="par4.11d">'[1]DOC 3'!$A$44,'[1]DOC 3'!$A$86,'[1]DOC 3'!$A$200,'[1]DOC 3'!$A$220,'[1]DOC 3'!$A$240</definedName>
    <definedName name="par4.14">'[1]DOC 3'!$A$38,'[1]DOC 3'!$A$82,'[1]DOC 3'!$A$198,'[1]DOC 3'!$A$218,'[1]DOC 3'!$A$238,'[1]DOC 3'!$A$258</definedName>
    <definedName name="par4.15">'[1]DOC 3'!$A$60,'[1]DOC 3'!$A$106,'[1]DOC 3'!$A$274</definedName>
    <definedName name="par4.16">'[1]DOC 3'!$A$61,'[1]DOC 3'!$A$107,'[1]DOC 3'!$A$275</definedName>
    <definedName name="par4.17">'[1]DOC 3'!$A$59,'[1]DOC 3'!$A$105,'[1]DOC 3'!$A$273,'[1]DOC 3'!$A$370</definedName>
    <definedName name="par4.18d">'[1]DOC 3'!$A$62,'[1]DOC 3'!$A$108</definedName>
    <definedName name="par4.8">'[1]DOC 3'!$A$37,'[1]DOC 3'!$A$81,'[1]DOC 3'!$A$197,'[1]DOC 3'!$A$217,'[1]DOC 3'!$A$237</definedName>
    <definedName name="par4.9">'[1]DOC 3'!$A$39,'[1]DOC 3'!$A$83,'[1]DOC 3'!$A$199,'[1]DOC 3'!$A$219,'[1]DOC 3'!$A$239,'[1]DOC 3'!$A$259</definedName>
    <definedName name="par5.1">'[1]DOC 3'!$A$17,'[1]DOC 3'!$A$129</definedName>
    <definedName name="par5.3">'[1]DOC 3'!$A$36,'[1]DOC 3'!$A$80,'[1]DOC 3'!$A$196,'[1]DOC 3'!$A$216,'[1]DOC 3'!$A$236,'[1]DOC 3'!$A$257</definedName>
    <definedName name="par5.4">'[1]DOC 3'!$A$146,'[1]DOC 3'!$A$163,'[1]DOC 3'!$A$284,'[1]DOC 3'!$A$300,'[1]DOC 3'!$A$348</definedName>
    <definedName name="par5.6">'[1]DOC 3'!$A$318,'[1]DOC 3'!$A$335</definedName>
    <definedName name="_xlnm.Print_Area" localSheetId="0">'1 eramsyak'!$A$1:$L$83</definedName>
    <definedName name="program">'[1]DOC 3'!$A$9,'[1]DOC 3'!$A$30,'[1]DOC 3'!$A$53,'[1]DOC 3'!$A$74,'[1]DOC 3'!$A$99,'[1]DOC 3'!$A$121,'[1]DOC 3'!$A$140,'[1]DOC 3'!$A$158,'[1]DOC 3'!$A$172,'[1]DOC 3'!$A$190,'[1]DOC 3'!$A$210,'[1]DOC 3'!$A$230,'[1]DOC 3'!$A$250,'[1]DOC 3'!$A$267,'[1]DOC 3'!$A$279,'[1]DOC 3'!$A$294,'[1]DOC 3'!$A$310,'[1]DOC 3'!$A$326,'[1]DOC 3'!$A$343,'[1]DOC 3'!$A$360</definedName>
  </definedNames>
  <calcPr fullCalcOnLoad="1"/>
</workbook>
</file>

<file path=xl/sharedStrings.xml><?xml version="1.0" encoding="utf-8"?>
<sst xmlns="http://schemas.openxmlformats.org/spreadsheetml/2006/main" count="111" uniqueCount="95">
  <si>
    <t>10</t>
  </si>
  <si>
    <t>Խումբ</t>
  </si>
  <si>
    <t>Դաս</t>
  </si>
  <si>
    <t>01</t>
  </si>
  <si>
    <t>02</t>
  </si>
  <si>
    <t>04</t>
  </si>
  <si>
    <t>05</t>
  </si>
  <si>
    <t>07</t>
  </si>
  <si>
    <t>09</t>
  </si>
  <si>
    <t xml:space="preserve">Բաժին </t>
  </si>
  <si>
    <t>Ծախսերի գործառական դասակարգման բաժնի, խմբերի և դասերի անվանումները</t>
  </si>
  <si>
    <t>Կատարված փոփոխությունները (-նվազեցում, +ավելացում)</t>
  </si>
  <si>
    <t>ճշտված բյուջե</t>
  </si>
  <si>
    <t xml:space="preserve">ԸՆԴԱՄԵՆԸ ԾԱԽՍԵՐ, այդ թվում </t>
  </si>
  <si>
    <t>Պաշտպանություն, այդ թվում</t>
  </si>
  <si>
    <t>Պաշտպանություն (այլ դասին չպատկանող) այդ թվում</t>
  </si>
  <si>
    <t>Վատառողջություն և անաշխատունակություն</t>
  </si>
  <si>
    <t xml:space="preserve">Վատառողջություն </t>
  </si>
  <si>
    <t>02. Բժշկա-սոցիալական վերականգնման ծառայություններ</t>
  </si>
  <si>
    <t>Անաշխատունակություն</t>
  </si>
  <si>
    <t>01. Տեսողությունը կորցրած հաշմանդամների համար հատուկ տառատեսակներով գրքերի տպագրության, տետրերի պատրաստման  և ՙխոսող գրքերի՚ ձայնագրության ծառայություններ</t>
  </si>
  <si>
    <t>02. Հաշմանդամներին պրոթեզաօրթոպեդիկ պարագաներով, վերականգնման, տեխնիկական միջոցներով ապահովում և դրանց վերանորոգում</t>
  </si>
  <si>
    <t>03. Հոգեկան առողջության վերականգնման ծառայություններ</t>
  </si>
  <si>
    <t>04. Մտավոր խնդիրներ ունեցող հաշմանդամ  դեռահասների և երիտասարդների  ցերեկային  խնամքի  սոցիալ-վերականգնողական ծառայություններ</t>
  </si>
  <si>
    <t>Ծերություն</t>
  </si>
  <si>
    <t xml:space="preserve">05.Տարեցների և հաշմանդամություն ունեցող 18 տարին լրացած անձանց շուրջօրյա խնամքի ծառայություններ </t>
  </si>
  <si>
    <t>06.Տնային պայմաններում միայնակ տարեցների սոցիալական սպասարկում</t>
  </si>
  <si>
    <t>07.Հոգեկան առողջության խնդիրներ ունեցող անձանց ցերեկային խնամքի ծառայություններ</t>
  </si>
  <si>
    <t xml:space="preserve">08 ՀՀ մարզերում միայնակ տարեցներին, հաշմանդամներին տնային պայմաններում   և տարեցների ցերեկային խնամքի կենտրոններում  սոցիալական սպասարկում </t>
  </si>
  <si>
    <t xml:space="preserve">10. Վանաձորի տարեցների տանը խնամվողներին շուրջօրյա խնամք և սոցիալական սպասարկում </t>
  </si>
  <si>
    <t>Ընտանիքի անդամներ և զավակներ</t>
  </si>
  <si>
    <t>04. Երեխաների շուրջօրյա խնամքի բնակչության սոցիալական պաշտպանության հաստատությունների շրջանավարտներին աջակցություն և խորհրդատվություն</t>
  </si>
  <si>
    <t>08.Երեխաների շուրջօրյա խնամքի ծառայություններ</t>
  </si>
  <si>
    <t>09. ՀՀ երեխաների շուրջօրյա խնամք և պաշտպանություն իրականացնող հաստատություններում խնամվող երեխաներին ընտանիքներ վերադարձնելու ծառայություններ (բեռնաթափում)</t>
  </si>
  <si>
    <t>10.Սոցիալական հոգածության ցերեկային կենտրոնների երեխաներին սոցիալական ծառայությունների տրամադրում</t>
  </si>
  <si>
    <t>12. Երեխաների գիշերօթիկ խնամքի ծառայություններ</t>
  </si>
  <si>
    <t>13.Երեխաների խնամքի ցերեկային կենտրոնների կողմից կյանքի դժվար իրավիճակում հայտնված  երեխաների սոցիալական հոգածության ծառայություններ</t>
  </si>
  <si>
    <t>14.Խնամատար ընտանիքում երեխայի խնամքի և դաստիարակության աջակցության տրամադրում</t>
  </si>
  <si>
    <t>15.Երեխաների շուրջօրյա խնամքի բնակչության սոցիալական պաշտպանության հաստատություններում խնամվող դպրոցական տարիքի երեխաներին դրամական աջակցության տրամադրում</t>
  </si>
  <si>
    <t>16. Երեխաների շուրջօրյա խնամքի բնակչության սոցիալական պաշտպանության հաստատությունների շրջանավարտներին միանվագ դրամական օգնության տրամադրում</t>
  </si>
  <si>
    <t>17.Կենսաբանական ընտանիք տեղափոխված երեխաների ընտանիքներին բնաիրային օգնության  փաթեթի տրամադրում</t>
  </si>
  <si>
    <t>20.Կյանքի դժվարին իրավիճակում հայտնված երեխաներին ժամանակավոր խնամքի  տրամադրման ծառայություններ</t>
  </si>
  <si>
    <t xml:space="preserve">22.Հաշմանդամ երեխաների ցերեկային խնամքի ծառայությունների մատուցում Երևանի Մալաթիա-Սեբաստիա վարչական շրջանի N 92 և Ստեփանավան քաղաքի N 5 ներառական  մանկապարտեզներում </t>
  </si>
  <si>
    <t>23.Երեխաների և ընտանիքների աջակցության տրամադրման ծառայություններ</t>
  </si>
  <si>
    <t xml:space="preserve"> Գործազրկություն</t>
  </si>
  <si>
    <t>01.  Աշխատաշուկայում անմրցունակ անձանց փոքր ձեռնարկատիրական գործունեության աջակցության տրամադրում</t>
  </si>
  <si>
    <t>02. Աշխատաշուկայում անմրցունակ անձանց աշխատանքի տեղավորման դեպքում գործատուին աշխատավարձի մասնակի փոխհատուցում և հաշմանդամություն ունեցող անձին ուղեկցողի համար դրամակամ օգնության տրամադրում</t>
  </si>
  <si>
    <t xml:space="preserve">04.Մասնագիտական կողմնորոշման, համակարգի մեթոդաբանության ապահովման և կադրերի վերապատրաստման  ծառայություններ </t>
  </si>
  <si>
    <t>05. Գործազուրկին այլ վայրում  աշխատանքի տեղավորման աջակցության տրամադրում</t>
  </si>
  <si>
    <t xml:space="preserve">Սոցիալական հատուկ արտոնություններ (այլ դասերին չպատկանող)
</t>
  </si>
  <si>
    <t>05.Անօթևան մարդկանց համար ժամանակավոր օթևանի տրամադրման ծառայություններ</t>
  </si>
  <si>
    <t xml:space="preserve"> 07.Սոցիալական բնակարանային ֆոնդի սպասարկման ծառայությունների տրամադրում</t>
  </si>
  <si>
    <t>Սոցիալական պաշտպանություն (այլ դասերին չպատկանող)</t>
  </si>
  <si>
    <t>Սոցիալական ապշտպանությանը տրամադրող օժանդակ ծառայություններ (այլ դասերին չպատկանող)</t>
  </si>
  <si>
    <t>ՀՀ 2018թ. պետական բյուջեով նախատեսված գումարը</t>
  </si>
  <si>
    <t xml:space="preserve">05.Լսողական սարքեր և հաշմանդամի սայլակներ ձեռքբերելու համար հավաստագրերի տրամադրում  </t>
  </si>
  <si>
    <t>կուտակային</t>
  </si>
  <si>
    <r>
      <t>Սոցիալական պաշտպանություն</t>
    </r>
    <r>
      <rPr>
        <sz val="9"/>
        <rFont val="GHEA Grapalat"/>
        <family val="3"/>
      </rPr>
      <t>, այդ թվում</t>
    </r>
  </si>
  <si>
    <t>1-ին եռամսյակ</t>
  </si>
  <si>
    <t>նախատեսված գումարը</t>
  </si>
  <si>
    <t>հատկացված ֆինանսավորումը</t>
  </si>
  <si>
    <t>փաստացի կատարողականը</t>
  </si>
  <si>
    <t>ֆինանսավորման տոկոսը նախատեսվածի նկատմամբ</t>
  </si>
  <si>
    <t>փաստացի կատարողականի տոկոսը նախատեսվածի նկատմամբ</t>
  </si>
  <si>
    <t xml:space="preserve">06.Հաշմանդամություն ունեցող երեխաների և երիտասարդների սոցիալ- հոգեբանական աջակցություն ցերեկային կենտրոնում </t>
  </si>
  <si>
    <t xml:space="preserve">07.Աուտիզմ ունեցող դեռահասներին և երիտասարդներին զբաղվածության և սոցիալ-հոգեբանական ծառայությունների տրամադրում «Իմ ուղին» սոցիալ-աբիլիտացիոն ցերեկային կենտրոնում </t>
  </si>
  <si>
    <t xml:space="preserve">12.Մտավոր ու ֆիզիկական սահմանափակումներ ունեցող անձանց շուրջօրյա խնամքի ծառայությունների տրամադրում </t>
  </si>
  <si>
    <t xml:space="preserve">13.Հոգեկան առողջության խնդիրներ ունեցող անձանց շուրջօրյա խնամքի ծառայությունների տրամադրում </t>
  </si>
  <si>
    <t>14.Հատուկ խմբերին դասված որոշակի կատեգորիայի անձանց կացարանով ապահովման ծառայություններ</t>
  </si>
  <si>
    <t>06. Աշխատանքի տոնավաճառի կազմակերպում</t>
  </si>
  <si>
    <t xml:space="preserve">07. Ձեռք բերած մասնագիտությամբ մասնագիտական աշխատանքային փորձ ձեռք բերելու համար գործազուրկներին աջակցության տրամադրում  </t>
  </si>
  <si>
    <t>08. Աշխատաշուկայում անմրցունակ անձանց  աշխատանքի տեղավորման դեպքում գործատուին միանվագ փոխհատուցման տրամադրում</t>
  </si>
  <si>
    <t xml:space="preserve"> 09.Սեզոնային զբաղվածության խթանման միջոցով գյուղացիական տնտեսությանն աջակցության տրամադրում</t>
  </si>
  <si>
    <t>10.Աշխատաշուկայում անմրցունակ անձանց գործատուներին այցելության համար դրամական օգնության տրամադրում</t>
  </si>
  <si>
    <t>11.Գործազուրկների, աշխատանաքից ազատման ռիսկ ունեցող,  ինչպես նաև ազատազրկման ձևով պատիժը կրելու ավարտին վեց ամիս մնացած աշխատանք փնտրող անձանց կրթաթոշակի տրամադրում</t>
  </si>
  <si>
    <t>12. "Աշխատաշուկայում անմրցունակ անձանց փոքր ձեռնարկատիրական գործունեության աջակցության տրամադրում"  ծրագրի ուսուցման կազմակերպման և խորհրդատվական ծառայություններ</t>
  </si>
  <si>
    <t>13. Աշխատաշուկայում անմրցունակ և մասնագիտություն չունեցող երիտասարդ մայրերի համար գործատուի մոտ մասնագիտական ուսուցման կազմակերպում</t>
  </si>
  <si>
    <t>14. Մինչև երեք տարեկան երեխայի խնամքի արձակուրդում գտնվող անձանց, երեխայի մինչև երկու տարին լրանալը աշխատանքի վերադառնալու դեպքում, երեխայի խնամքն աշխատանքին զուգահեռ կազմակերպելու համար աջակցության տրամադրում</t>
  </si>
  <si>
    <t>15. Հաշմանդամություն ունեցող անձանց ծառայությունների մատուցում զբաղվածության աջակցման կենտրոնում</t>
  </si>
  <si>
    <t>01.Գործադիր իշխանության,պետական կառավարման հանրապետական և տարածքային կառավարման մարմինների պահպանում (նախարարությունների աշխատակազմերի մասով)</t>
  </si>
  <si>
    <t>02.Սոցիալական օգնության ծառայությունների գործունեության կազմակերպման բնագավառում պետության կողմից համայնքի ղեկավարին պատվիրակված լիազորությունների իրականացման ֆինանսավորում</t>
  </si>
  <si>
    <t>04. Համալիր սոցիալական ծառայության տարածքային կենտրոնների աշխատողների այցելության ծախսերի փոխհատուցում</t>
  </si>
  <si>
    <t>01. Պետական հիմնարկների և կազմակերպությունների աշխատողների սոցիալական փաթեթով ապահովում</t>
  </si>
  <si>
    <t>02. ԲՍՓ ձևաթղթի տպագրության ծառայություններ</t>
  </si>
  <si>
    <t>04.Մեթոդաբանական ձեռնարկների մշակում, հետազոտությունների անցկացում և  սոցիալական ապահովության ոլորտի կադրերի վերապատրաստում</t>
  </si>
  <si>
    <t>06.Հանրային իրազեկման միջոցառումների իրականացում</t>
  </si>
  <si>
    <t>10.Թրաֆիքինգի և շահագործման, բռնության ենթարկված անձանց  սոցիալ-հոգեբանական վերականգնողական ծառայություններ</t>
  </si>
  <si>
    <t>12.Սոցիալական պաշտպանության ոլորտի տեղեկատվական համակարգի սպասարկման (կատարելագործման), շահագործման և տեղեկատվության տրամադրման ծառայություններ</t>
  </si>
  <si>
    <t>19.Սեզոնային զբաղվածության խթանման միջոցով գյուղացիական տնտեսությանն աջակցության իրականացման ապահովում</t>
  </si>
  <si>
    <t>20. Կենսաթոշակային համակարգի հանրային իրազեկման աշխատանքներ</t>
  </si>
  <si>
    <t>22.Մարդկանց թրաֆիքինգի (և/կամ) շահագործման զոհերին միանվագ դրամական փոխհատուցման տրամադրում</t>
  </si>
  <si>
    <t>02. Այլընտրանքային ծառայության ապահովում</t>
  </si>
  <si>
    <t>03.  Գործազուրկների, աշխատանաքից ազատման ռիսկ ունեցող, ինչպես նաև ազատազրկման ձևով պատիժը կրելու ավարտին վեց ամիս մնացած աշխատանք փնտրող անձանց մասնագիտական ուսուցման կազմակերպում</t>
  </si>
  <si>
    <t>03.  ՍԱՏԳ (Բ) ձևաթղթերի տպագրության ծառայություններ</t>
  </si>
  <si>
    <t xml:space="preserve">ՀՀ 2018 թվականի պետական բյուջեով նախատեսված և ՀՀ աշխատանքի և սոցիալական հարցերի նախարարության միջոցով իրականացվող ծրագրերի գծով 1-ին եռամսյակի ֆիանանսավորման և կատարման ցուցանիշների վերաբերյալ     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</si>
</sst>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_-;\-* #,##0.0_-;_-* &quot;-&quot;??_-;_-@_-"/>
    <numFmt numFmtId="179" formatCode="_-* #,##0.00_-;\-* #,##0.00_-;_-* &quot;-&quot;??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#,##0.000"/>
    <numFmt numFmtId="187" formatCode="#,##0.0000"/>
    <numFmt numFmtId="188" formatCode="0.000000000"/>
    <numFmt numFmtId="189" formatCode="0.00;[Red]0.00"/>
    <numFmt numFmtId="190" formatCode="0;[Red]0"/>
    <numFmt numFmtId="191" formatCode="_ * #,##0.00_)_ _ ;_ * \(#,##0.00\)_ _ ;_ * &quot;-&quot;??_)_ _ ;_ @_ "/>
    <numFmt numFmtId="192" formatCode="_(* #,##0.0_);_(* \(#,##0.0\);_(* &quot;-&quot;??_);_(@_)"/>
    <numFmt numFmtId="193" formatCode="_-* #,##0.0_р_._-;\-* #,##0.0_р_._-;_-* &quot;-&quot;??_р_._-;_-@_-"/>
    <numFmt numFmtId="194" formatCode="_(* #,##0.0_);_(* \(#,##0.0\);_(* &quot;-&quot;?_);_(@_)"/>
    <numFmt numFmtId="195" formatCode="#,##0.0_);\(#,##0.0\)"/>
    <numFmt numFmtId="196" formatCode="_-* #,##0.0_р_._-;\-* #,##0.0_р_._-;_-* &quot;-&quot;?_р_._-;_-@_-"/>
    <numFmt numFmtId="197" formatCode="0.0_);\(0.0\)"/>
    <numFmt numFmtId="198" formatCode="0.00_);\(0.00\)"/>
    <numFmt numFmtId="199" formatCode="#,##0.0000000000"/>
    <numFmt numFmtId="200" formatCode="0.0%"/>
    <numFmt numFmtId="201" formatCode="_-* #,##0.00_?_._-;\-* #,##0.00_?_._-;_-* &quot;-&quot;??_?_._-;_-@_-"/>
    <numFmt numFmtId="202" formatCode="0_);\(0\)"/>
    <numFmt numFmtId="203" formatCode="0.000_);\(0.000\)"/>
    <numFmt numFmtId="204" formatCode="#,##0.00000"/>
    <numFmt numFmtId="205" formatCode="0.00000000000_);\(0.00000000000\)"/>
    <numFmt numFmtId="206" formatCode="_(* #,##0.000_);_(* \(#,##0.000\);_(* &quot;-&quot;??_);_(@_)"/>
  </numFmts>
  <fonts count="76">
    <font>
      <sz val="10"/>
      <name val="Arial Armenian"/>
      <family val="0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9"/>
      <name val="GHEA Grapalat"/>
      <family val="3"/>
    </font>
    <font>
      <sz val="9"/>
      <name val="Arial Armenian"/>
      <family val="2"/>
    </font>
    <font>
      <b/>
      <sz val="9"/>
      <name val="GHEA Grapalat"/>
      <family val="3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Helv"/>
      <family val="0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Calibri"/>
      <family val="2"/>
    </font>
    <font>
      <b/>
      <u val="single"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Armen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8" fillId="2" borderId="0" applyNumberFormat="0" applyBorder="0" applyAlignment="0" applyProtection="0"/>
    <xf numFmtId="0" fontId="5" fillId="2" borderId="0" applyNumberFormat="0" applyBorder="0" applyAlignment="0" applyProtection="0"/>
    <xf numFmtId="0" fontId="58" fillId="3" borderId="0" applyNumberFormat="0" applyBorder="0" applyAlignment="0" applyProtection="0"/>
    <xf numFmtId="0" fontId="5" fillId="3" borderId="0" applyNumberFormat="0" applyBorder="0" applyAlignment="0" applyProtection="0"/>
    <xf numFmtId="0" fontId="58" fillId="4" borderId="0" applyNumberFormat="0" applyBorder="0" applyAlignment="0" applyProtection="0"/>
    <xf numFmtId="0" fontId="5" fillId="4" borderId="0" applyNumberFormat="0" applyBorder="0" applyAlignment="0" applyProtection="0"/>
    <xf numFmtId="0" fontId="58" fillId="5" borderId="0" applyNumberFormat="0" applyBorder="0" applyAlignment="0" applyProtection="0"/>
    <xf numFmtId="0" fontId="5" fillId="5" borderId="0" applyNumberFormat="0" applyBorder="0" applyAlignment="0" applyProtection="0"/>
    <xf numFmtId="0" fontId="58" fillId="6" borderId="0" applyNumberFormat="0" applyBorder="0" applyAlignment="0" applyProtection="0"/>
    <xf numFmtId="0" fontId="5" fillId="7" borderId="0" applyNumberFormat="0" applyBorder="0" applyAlignment="0" applyProtection="0"/>
    <xf numFmtId="0" fontId="58" fillId="8" borderId="0" applyNumberFormat="0" applyBorder="0" applyAlignment="0" applyProtection="0"/>
    <xf numFmtId="0" fontId="5" fillId="9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58" fillId="10" borderId="0" applyNumberFormat="0" applyBorder="0" applyAlignment="0" applyProtection="0"/>
    <xf numFmtId="0" fontId="5" fillId="11" borderId="0" applyNumberFormat="0" applyBorder="0" applyAlignment="0" applyProtection="0"/>
    <xf numFmtId="0" fontId="58" fillId="12" borderId="0" applyNumberFormat="0" applyBorder="0" applyAlignment="0" applyProtection="0"/>
    <xf numFmtId="0" fontId="5" fillId="13" borderId="0" applyNumberFormat="0" applyBorder="0" applyAlignment="0" applyProtection="0"/>
    <xf numFmtId="0" fontId="58" fillId="14" borderId="0" applyNumberFormat="0" applyBorder="0" applyAlignment="0" applyProtection="0"/>
    <xf numFmtId="0" fontId="5" fillId="14" borderId="0" applyNumberFormat="0" applyBorder="0" applyAlignment="0" applyProtection="0"/>
    <xf numFmtId="0" fontId="58" fillId="15" borderId="0" applyNumberFormat="0" applyBorder="0" applyAlignment="0" applyProtection="0"/>
    <xf numFmtId="0" fontId="5" fillId="5" borderId="0" applyNumberFormat="0" applyBorder="0" applyAlignment="0" applyProtection="0"/>
    <xf numFmtId="0" fontId="58" fillId="16" borderId="0" applyNumberFormat="0" applyBorder="0" applyAlignment="0" applyProtection="0"/>
    <xf numFmtId="0" fontId="5" fillId="11" borderId="0" applyNumberFormat="0" applyBorder="0" applyAlignment="0" applyProtection="0"/>
    <xf numFmtId="0" fontId="58" fillId="17" borderId="0" applyNumberFormat="0" applyBorder="0" applyAlignment="0" applyProtection="0"/>
    <xf numFmtId="0" fontId="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59" fillId="19" borderId="0" applyNumberFormat="0" applyBorder="0" applyAlignment="0" applyProtection="0"/>
    <xf numFmtId="0" fontId="6" fillId="20" borderId="0" applyNumberFormat="0" applyBorder="0" applyAlignment="0" applyProtection="0"/>
    <xf numFmtId="0" fontId="59" fillId="21" borderId="0" applyNumberFormat="0" applyBorder="0" applyAlignment="0" applyProtection="0"/>
    <xf numFmtId="0" fontId="6" fillId="13" borderId="0" applyNumberFormat="0" applyBorder="0" applyAlignment="0" applyProtection="0"/>
    <xf numFmtId="0" fontId="59" fillId="14" borderId="0" applyNumberFormat="0" applyBorder="0" applyAlignment="0" applyProtection="0"/>
    <xf numFmtId="0" fontId="6" fillId="14" borderId="0" applyNumberFormat="0" applyBorder="0" applyAlignment="0" applyProtection="0"/>
    <xf numFmtId="0" fontId="59" fillId="22" borderId="0" applyNumberFormat="0" applyBorder="0" applyAlignment="0" applyProtection="0"/>
    <xf numFmtId="0" fontId="6" fillId="22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59" fillId="25" borderId="0" applyNumberFormat="0" applyBorder="0" applyAlignment="0" applyProtection="0"/>
    <xf numFmtId="0" fontId="6" fillId="25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59" fillId="26" borderId="0" applyNumberFormat="0" applyBorder="0" applyAlignment="0" applyProtection="0"/>
    <xf numFmtId="0" fontId="6" fillId="27" borderId="0" applyNumberFormat="0" applyBorder="0" applyAlignment="0" applyProtection="0"/>
    <xf numFmtId="0" fontId="59" fillId="28" borderId="0" applyNumberFormat="0" applyBorder="0" applyAlignment="0" applyProtection="0"/>
    <xf numFmtId="0" fontId="6" fillId="29" borderId="0" applyNumberFormat="0" applyBorder="0" applyAlignment="0" applyProtection="0"/>
    <xf numFmtId="0" fontId="59" fillId="30" borderId="0" applyNumberFormat="0" applyBorder="0" applyAlignment="0" applyProtection="0"/>
    <xf numFmtId="0" fontId="6" fillId="31" borderId="0" applyNumberFormat="0" applyBorder="0" applyAlignment="0" applyProtection="0"/>
    <xf numFmtId="0" fontId="59" fillId="32" borderId="0" applyNumberFormat="0" applyBorder="0" applyAlignment="0" applyProtection="0"/>
    <xf numFmtId="0" fontId="6" fillId="22" borderId="0" applyNumberFormat="0" applyBorder="0" applyAlignment="0" applyProtection="0"/>
    <xf numFmtId="0" fontId="59" fillId="33" borderId="0" applyNumberFormat="0" applyBorder="0" applyAlignment="0" applyProtection="0"/>
    <xf numFmtId="0" fontId="6" fillId="24" borderId="0" applyNumberFormat="0" applyBorder="0" applyAlignment="0" applyProtection="0"/>
    <xf numFmtId="0" fontId="59" fillId="34" borderId="0" applyNumberFormat="0" applyBorder="0" applyAlignment="0" applyProtection="0"/>
    <xf numFmtId="0" fontId="6" fillId="35" borderId="0" applyNumberFormat="0" applyBorder="0" applyAlignment="0" applyProtection="0"/>
    <xf numFmtId="0" fontId="60" fillId="36" borderId="0" applyNumberFormat="0" applyBorder="0" applyAlignment="0" applyProtection="0"/>
    <xf numFmtId="0" fontId="7" fillId="3" borderId="0" applyNumberFormat="0" applyBorder="0" applyAlignment="0" applyProtection="0"/>
    <xf numFmtId="0" fontId="61" fillId="37" borderId="1" applyNumberFormat="0" applyAlignment="0" applyProtection="0"/>
    <xf numFmtId="0" fontId="8" fillId="38" borderId="2" applyNumberFormat="0" applyAlignment="0" applyProtection="0"/>
    <xf numFmtId="0" fontId="62" fillId="39" borderId="3" applyNumberFormat="0" applyAlignment="0" applyProtection="0"/>
    <xf numFmtId="0" fontId="9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41" borderId="0" applyNumberFormat="0" applyBorder="0" applyAlignment="0" applyProtection="0"/>
    <xf numFmtId="0" fontId="11" fillId="4" borderId="0" applyNumberFormat="0" applyBorder="0" applyAlignment="0" applyProtection="0"/>
    <xf numFmtId="0" fontId="65" fillId="0" borderId="5" applyNumberFormat="0" applyFill="0" applyAlignment="0" applyProtection="0"/>
    <xf numFmtId="0" fontId="12" fillId="0" borderId="6" applyNumberFormat="0" applyFill="0" applyAlignment="0" applyProtection="0"/>
    <xf numFmtId="0" fontId="66" fillId="0" borderId="7" applyNumberFormat="0" applyFill="0" applyAlignment="0" applyProtection="0"/>
    <xf numFmtId="0" fontId="13" fillId="0" borderId="8" applyNumberFormat="0" applyFill="0" applyAlignment="0" applyProtection="0"/>
    <xf numFmtId="0" fontId="67" fillId="0" borderId="9" applyNumberFormat="0" applyFill="0" applyAlignment="0" applyProtection="0"/>
    <xf numFmtId="0" fontId="14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42" borderId="1" applyNumberFormat="0" applyAlignment="0" applyProtection="0"/>
    <xf numFmtId="0" fontId="15" fillId="9" borderId="2" applyNumberFormat="0" applyAlignment="0" applyProtection="0"/>
    <xf numFmtId="0" fontId="69" fillId="0" borderId="11" applyNumberFormat="0" applyFill="0" applyAlignment="0" applyProtection="0"/>
    <xf numFmtId="0" fontId="16" fillId="0" borderId="12" applyNumberFormat="0" applyFill="0" applyAlignment="0" applyProtection="0"/>
    <xf numFmtId="0" fontId="70" fillId="43" borderId="0" applyNumberFormat="0" applyBorder="0" applyAlignment="0" applyProtection="0"/>
    <xf numFmtId="0" fontId="17" fillId="4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58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5" borderId="13" applyNumberFormat="0" applyFont="0" applyAlignment="0" applyProtection="0"/>
    <xf numFmtId="0" fontId="5" fillId="46" borderId="14" applyNumberFormat="0" applyFont="0" applyAlignment="0" applyProtection="0"/>
    <xf numFmtId="0" fontId="72" fillId="37" borderId="15" applyNumberFormat="0" applyAlignment="0" applyProtection="0"/>
    <xf numFmtId="0" fontId="18" fillId="38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4" fillId="0" borderId="17" applyNumberFormat="0" applyFill="0" applyAlignment="0" applyProtection="0"/>
    <xf numFmtId="0" fontId="19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22" borderId="0" applyNumberFormat="0" applyBorder="0" applyAlignment="0" applyProtection="0"/>
    <xf numFmtId="0" fontId="26" fillId="24" borderId="0" applyNumberFormat="0" applyBorder="0" applyAlignment="0" applyProtection="0"/>
    <xf numFmtId="0" fontId="26" fillId="35" borderId="0" applyNumberFormat="0" applyBorder="0" applyAlignment="0" applyProtection="0"/>
    <xf numFmtId="0" fontId="28" fillId="9" borderId="2" applyNumberFormat="0" applyAlignment="0" applyProtection="0"/>
    <xf numFmtId="0" fontId="29" fillId="38" borderId="16" applyNumberFormat="0" applyAlignment="0" applyProtection="0"/>
    <xf numFmtId="0" fontId="30" fillId="38" borderId="2" applyNumberFormat="0" applyAlignment="0" applyProtection="0"/>
    <xf numFmtId="0" fontId="31" fillId="0" borderId="6" applyNumberFormat="0" applyFill="0" applyAlignment="0" applyProtection="0"/>
    <xf numFmtId="0" fontId="32" fillId="0" borderId="8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40" borderId="4" applyNumberFormat="0" applyAlignment="0" applyProtection="0"/>
    <xf numFmtId="0" fontId="3" fillId="0" borderId="0" applyNumberFormat="0" applyFill="0" applyBorder="0" applyAlignment="0" applyProtection="0"/>
    <xf numFmtId="0" fontId="36" fillId="44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46" borderId="14" applyNumberFormat="0" applyFont="0" applyAlignment="0" applyProtection="0"/>
    <xf numFmtId="0" fontId="39" fillId="0" borderId="12" applyNumberFormat="0" applyFill="0" applyAlignment="0" applyProtection="0"/>
    <xf numFmtId="0" fontId="24" fillId="0" borderId="0">
      <alignment/>
      <protection/>
    </xf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31">
    <xf numFmtId="0" fontId="0" fillId="0" borderId="0" xfId="0" applyAlignment="1">
      <alignment/>
    </xf>
    <xf numFmtId="172" fontId="21" fillId="47" borderId="19" xfId="0" applyNumberFormat="1" applyFont="1" applyFill="1" applyBorder="1" applyAlignment="1">
      <alignment horizontal="center" vertical="center"/>
    </xf>
    <xf numFmtId="172" fontId="21" fillId="47" borderId="19" xfId="0" applyNumberFormat="1" applyFont="1" applyFill="1" applyBorder="1" applyAlignment="1">
      <alignment horizontal="center" vertical="center" wrapText="1"/>
    </xf>
    <xf numFmtId="172" fontId="21" fillId="47" borderId="0" xfId="147" applyNumberFormat="1" applyFont="1" applyFill="1" applyBorder="1" applyAlignment="1">
      <alignment vertical="top"/>
      <protection/>
    </xf>
    <xf numFmtId="172" fontId="21" fillId="47" borderId="0" xfId="147" applyNumberFormat="1" applyFont="1" applyFill="1" applyAlignment="1">
      <alignment vertical="top"/>
      <protection/>
    </xf>
    <xf numFmtId="192" fontId="21" fillId="47" borderId="0" xfId="147" applyNumberFormat="1" applyFont="1" applyFill="1" applyAlignment="1">
      <alignment vertical="top"/>
      <protection/>
    </xf>
    <xf numFmtId="198" fontId="21" fillId="47" borderId="0" xfId="147" applyNumberFormat="1" applyFont="1" applyFill="1" applyAlignment="1">
      <alignment vertical="top"/>
      <protection/>
    </xf>
    <xf numFmtId="197" fontId="21" fillId="47" borderId="19" xfId="147" applyNumberFormat="1" applyFont="1" applyFill="1" applyBorder="1" applyAlignment="1">
      <alignment horizontal="left" vertical="top" wrapText="1"/>
      <protection/>
    </xf>
    <xf numFmtId="197" fontId="21" fillId="47" borderId="19" xfId="147" applyNumberFormat="1" applyFont="1" applyFill="1" applyBorder="1" applyAlignment="1">
      <alignment horizontal="center" vertical="center" wrapText="1"/>
      <protection/>
    </xf>
    <xf numFmtId="197" fontId="21" fillId="47" borderId="19" xfId="147" applyNumberFormat="1" applyFont="1" applyFill="1" applyBorder="1" applyAlignment="1">
      <alignment vertical="top"/>
      <protection/>
    </xf>
    <xf numFmtId="197" fontId="21" fillId="47" borderId="19" xfId="147" applyNumberFormat="1" applyFont="1" applyFill="1" applyBorder="1" applyAlignment="1">
      <alignment horizontal="center" vertical="top"/>
      <protection/>
    </xf>
    <xf numFmtId="197" fontId="21" fillId="47" borderId="19" xfId="147" applyNumberFormat="1" applyFont="1" applyFill="1" applyBorder="1" applyAlignment="1">
      <alignment vertical="top" wrapText="1"/>
      <protection/>
    </xf>
    <xf numFmtId="197" fontId="21" fillId="47" borderId="19" xfId="103" applyNumberFormat="1" applyFont="1" applyFill="1" applyBorder="1" applyAlignment="1">
      <alignment horizontal="center" vertical="center"/>
    </xf>
    <xf numFmtId="0" fontId="21" fillId="47" borderId="0" xfId="147" applyFont="1" applyFill="1" applyAlignment="1">
      <alignment vertical="top"/>
      <protection/>
    </xf>
    <xf numFmtId="172" fontId="21" fillId="47" borderId="19" xfId="147" applyNumberFormat="1" applyFont="1" applyFill="1" applyBorder="1" applyAlignment="1">
      <alignment horizontal="center" vertical="center"/>
      <protection/>
    </xf>
    <xf numFmtId="0" fontId="21" fillId="47" borderId="19" xfId="147" applyFont="1" applyFill="1" applyBorder="1" applyAlignment="1">
      <alignment horizontal="center" vertical="center"/>
      <protection/>
    </xf>
    <xf numFmtId="197" fontId="45" fillId="47" borderId="20" xfId="0" applyNumberFormat="1" applyFont="1" applyFill="1" applyBorder="1" applyAlignment="1">
      <alignment horizontal="center" vertical="center" wrapText="1"/>
    </xf>
    <xf numFmtId="172" fontId="23" fillId="47" borderId="0" xfId="147" applyNumberFormat="1" applyFont="1" applyFill="1" applyBorder="1" applyAlignment="1">
      <alignment horizontal="center" vertical="center" wrapText="1"/>
      <protection/>
    </xf>
    <xf numFmtId="0" fontId="23" fillId="47" borderId="19" xfId="147" applyFont="1" applyFill="1" applyBorder="1" applyAlignment="1">
      <alignment horizontal="center" vertical="center" wrapText="1"/>
      <protection/>
    </xf>
    <xf numFmtId="197" fontId="23" fillId="47" borderId="19" xfId="147" applyNumberFormat="1" applyFont="1" applyFill="1" applyBorder="1" applyAlignment="1">
      <alignment vertical="center" wrapText="1"/>
      <protection/>
    </xf>
    <xf numFmtId="197" fontId="23" fillId="47" borderId="19" xfId="147" applyNumberFormat="1" applyFont="1" applyFill="1" applyBorder="1" applyAlignment="1">
      <alignment horizontal="left" vertical="center" wrapText="1"/>
      <protection/>
    </xf>
    <xf numFmtId="197" fontId="23" fillId="47" borderId="19" xfId="147" applyNumberFormat="1" applyFont="1" applyFill="1" applyBorder="1" applyAlignment="1">
      <alignment horizontal="center" vertical="center" wrapText="1"/>
      <protection/>
    </xf>
    <xf numFmtId="197" fontId="23" fillId="47" borderId="19" xfId="103" applyNumberFormat="1" applyFont="1" applyFill="1" applyBorder="1" applyAlignment="1">
      <alignment horizontal="center" vertical="center"/>
    </xf>
    <xf numFmtId="197" fontId="23" fillId="47" borderId="19" xfId="147" applyNumberFormat="1" applyFont="1" applyFill="1" applyBorder="1" applyAlignment="1">
      <alignment vertical="top" wrapText="1"/>
      <protection/>
    </xf>
    <xf numFmtId="173" fontId="44" fillId="47" borderId="19" xfId="0" applyNumberFormat="1" applyFont="1" applyFill="1" applyBorder="1" applyAlignment="1">
      <alignment horizontal="center" vertical="center"/>
    </xf>
    <xf numFmtId="172" fontId="23" fillId="47" borderId="0" xfId="147" applyNumberFormat="1" applyFont="1" applyFill="1" applyBorder="1" applyAlignment="1">
      <alignment horizontal="center" vertical="center" wrapText="1"/>
      <protection/>
    </xf>
    <xf numFmtId="172" fontId="23" fillId="47" borderId="19" xfId="147" applyNumberFormat="1" applyFont="1" applyFill="1" applyBorder="1" applyAlignment="1">
      <alignment horizontal="center" vertical="center" textRotation="90" wrapText="1"/>
      <protection/>
    </xf>
    <xf numFmtId="0" fontId="43" fillId="47" borderId="0" xfId="130" applyFont="1" applyFill="1" applyAlignment="1">
      <alignment horizontal="center" wrapText="1"/>
      <protection/>
    </xf>
    <xf numFmtId="0" fontId="23" fillId="47" borderId="19" xfId="0" applyFont="1" applyFill="1" applyBorder="1" applyAlignment="1">
      <alignment horizontal="center" vertical="center" wrapText="1"/>
    </xf>
    <xf numFmtId="0" fontId="23" fillId="47" borderId="19" xfId="147" applyFont="1" applyFill="1" applyBorder="1" applyAlignment="1">
      <alignment horizontal="center" vertical="center" wrapText="1"/>
      <protection/>
    </xf>
    <xf numFmtId="172" fontId="23" fillId="47" borderId="19" xfId="147" applyNumberFormat="1" applyFont="1" applyFill="1" applyBorder="1" applyAlignment="1">
      <alignment horizontal="center" vertical="center" wrapText="1"/>
      <protection/>
    </xf>
  </cellXfs>
  <cellStyles count="179">
    <cellStyle name="Normal" xfId="0"/>
    <cellStyle name="_artabyuje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Акцент1" xfId="28"/>
    <cellStyle name="20% - Акцент2" xfId="29"/>
    <cellStyle name="20% - Акцент3" xfId="30"/>
    <cellStyle name="20% - Акцент4" xfId="31"/>
    <cellStyle name="20% - Акцент5" xfId="32"/>
    <cellStyle name="20% - Акцент6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60% - Акцент1" xfId="64"/>
    <cellStyle name="60% - Акцент2" xfId="65"/>
    <cellStyle name="60% - Акцент3" xfId="66"/>
    <cellStyle name="60% - Акцент4" xfId="67"/>
    <cellStyle name="60% - Акцент5" xfId="68"/>
    <cellStyle name="60% - Акцент6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Calculation" xfId="84"/>
    <cellStyle name="Calculation 2" xfId="85"/>
    <cellStyle name="Check Cell" xfId="86"/>
    <cellStyle name="Check Cell 2" xfId="87"/>
    <cellStyle name="Comma" xfId="88"/>
    <cellStyle name="Comma [0]" xfId="89"/>
    <cellStyle name="Comma 2" xfId="90"/>
    <cellStyle name="Comma 2 2" xfId="91"/>
    <cellStyle name="Comma 2 2 2" xfId="92"/>
    <cellStyle name="Comma 2 3" xfId="93"/>
    <cellStyle name="Comma 2 4" xfId="94"/>
    <cellStyle name="Comma 3" xfId="95"/>
    <cellStyle name="Comma 3 2" xfId="96"/>
    <cellStyle name="Comma 3 3" xfId="97"/>
    <cellStyle name="Comma 4" xfId="98"/>
    <cellStyle name="Comma 4 2" xfId="99"/>
    <cellStyle name="Comma 5" xfId="100"/>
    <cellStyle name="Comma 6" xfId="101"/>
    <cellStyle name="Comma 6 2" xfId="102"/>
    <cellStyle name="Comma 7" xfId="103"/>
    <cellStyle name="Comma 8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1" xfId="128"/>
    <cellStyle name="Normal 12" xfId="129"/>
    <cellStyle name="Normal 13" xfId="130"/>
    <cellStyle name="Normal 14" xfId="131"/>
    <cellStyle name="Normal 2" xfId="132"/>
    <cellStyle name="Normal 2 2" xfId="133"/>
    <cellStyle name="Normal 2 2 2" xfId="134"/>
    <cellStyle name="Normal 2 3" xfId="135"/>
    <cellStyle name="Normal 2 3 2" xfId="136"/>
    <cellStyle name="Normal 2 4" xfId="137"/>
    <cellStyle name="Normal 2_MOLSI 2009-2011 MTEF Axjusak 3_new_Final" xfId="138"/>
    <cellStyle name="Normal 3" xfId="139"/>
    <cellStyle name="Normal 3 2" xfId="140"/>
    <cellStyle name="Normal 3 3" xfId="141"/>
    <cellStyle name="Normal 3 4" xfId="142"/>
    <cellStyle name="Normal 4" xfId="143"/>
    <cellStyle name="Normal 4 2" xfId="144"/>
    <cellStyle name="Normal 5" xfId="145"/>
    <cellStyle name="Normal 5 2" xfId="146"/>
    <cellStyle name="Normal 6" xfId="147"/>
    <cellStyle name="Normal 6 2" xfId="148"/>
    <cellStyle name="Normal 7" xfId="149"/>
    <cellStyle name="Normal 8" xfId="150"/>
    <cellStyle name="Normal 9" xfId="151"/>
    <cellStyle name="Note" xfId="152"/>
    <cellStyle name="Note 2" xfId="153"/>
    <cellStyle name="Output" xfId="154"/>
    <cellStyle name="Output 2" xfId="155"/>
    <cellStyle name="Percent" xfId="156"/>
    <cellStyle name="Percent 2" xfId="157"/>
    <cellStyle name="Style 1" xfId="158"/>
    <cellStyle name="Style 1 2" xfId="159"/>
    <cellStyle name="Style 1 2 2" xfId="160"/>
    <cellStyle name="Title" xfId="161"/>
    <cellStyle name="Title 2" xfId="162"/>
    <cellStyle name="Total" xfId="163"/>
    <cellStyle name="Total 2" xfId="164"/>
    <cellStyle name="Warning Text" xfId="165"/>
    <cellStyle name="Warning Text 2" xfId="166"/>
    <cellStyle name="Акцент1" xfId="167"/>
    <cellStyle name="Акцент2" xfId="168"/>
    <cellStyle name="Акцент3" xfId="169"/>
    <cellStyle name="Акцент4" xfId="170"/>
    <cellStyle name="Акцент5" xfId="171"/>
    <cellStyle name="Акцент6" xfId="172"/>
    <cellStyle name="Ввод " xfId="173"/>
    <cellStyle name="Вывод" xfId="174"/>
    <cellStyle name="Вычисление" xfId="175"/>
    <cellStyle name="Заголовок 1" xfId="176"/>
    <cellStyle name="Заголовок 2" xfId="177"/>
    <cellStyle name="Заголовок 3" xfId="178"/>
    <cellStyle name="Заголовок 4" xfId="179"/>
    <cellStyle name="Итог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_Лист1" xfId="185"/>
    <cellStyle name="Плохой" xfId="186"/>
    <cellStyle name="Пояснение" xfId="187"/>
    <cellStyle name="Примечание" xfId="188"/>
    <cellStyle name="Связанная ячейка" xfId="189"/>
    <cellStyle name="Стиль 1" xfId="190"/>
    <cellStyle name="Текст предупреждения" xfId="191"/>
    <cellStyle name="Хороший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%20Informacia\Gohar%20Hayrapetjan\2015%20byuje\2015\2015\ampop\Doc%203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 3"/>
      <sheetName val="Instructions"/>
    </sheetNames>
    <sheetDataSet>
      <sheetData sheetId="0">
        <row r="9">
          <cell r="A9" t="str">
            <v>Ìñ³·ñ³ÛÇÝ ¹³ëÇãÁ</v>
          </cell>
        </row>
        <row r="14">
          <cell r="A14" t="str">
            <v>ø³Ý³Ï³Ï³Ý</v>
          </cell>
        </row>
        <row r="15">
          <cell r="A15" t="str">
            <v>àñ³Ï³Ï³Ý</v>
          </cell>
        </row>
        <row r="16">
          <cell r="A16" t="str">
            <v>Ä³ÙÏ»ï³ÛÝáõÃÛ³Ý</v>
          </cell>
        </row>
        <row r="17">
          <cell r="A17" t="str">
            <v>Ø³ïáõóíáÕ Í³é³ÛáõÃÛ³Ý íñ³ Ï³ï³ñíáÕ Í³ËëÁ (Ñ³½³ñ ¹ñ³Ù)</v>
          </cell>
        </row>
        <row r="18">
          <cell r="A18" t="str">
            <v>Ìñ³·ÇñÁ (Íñ³·ñ»ñÁ), áñÇ (áñáÝó) ßñç³Ý³ÏÝ»ñáõÙ Çñ³Ï³Ý³óíáõÙ ¿ ù³Õ³ù³Ï³ÝáõÃÛ³Ý ÙÇçáó³éáõÙÁ</v>
          </cell>
        </row>
        <row r="20">
          <cell r="A20" t="str">
            <v>ì»ñçÝ³Ï³Ý ³ñ¹ÛáõÝùÇ ÝÏ³ñ³·ñáõÃÛáõÝÁ</v>
          </cell>
        </row>
        <row r="22">
          <cell r="A22" t="str">
            <v>Ì³é³ÛáõÃÛáõÝ Ù³ïáõóáÕÇ (Ù³ïáõóáÕÝ»ñÇ) ³Ýí³ÝáõÙÁ</v>
          </cell>
        </row>
        <row r="30">
          <cell r="A30" t="str">
            <v>Ìñ³·ñ³ÛÇÝ ¹³ëÇãÁ</v>
          </cell>
        </row>
        <row r="35">
          <cell r="A35" t="str">
            <v>ø³Ý³Ï³Ï³Ý</v>
          </cell>
        </row>
        <row r="36">
          <cell r="A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37">
          <cell r="A37" t="str">
            <v>²ÏïÇíÇ Í³é³ÛáõÃÛ³Ý Ï³ÝË³ï»ëíáÕ Å³ÙÏ»ïÁ</v>
          </cell>
        </row>
        <row r="38">
          <cell r="A38" t="str">
            <v>²ÏïÇíÇ ÁÝ¹Ñ³Ýáõñ ³ñÅ»ùÁ  (Ñ³½³ñ ¹ñ³Ù)</v>
          </cell>
        </row>
        <row r="39">
          <cell r="A39" t="str">
            <v>îíÛ³É µÛáõç»ï³ÛÇÝ ï³ñí³Ý Ý³Ëáñ¹áÕ µÛáõç»ï³ÛÇÝ ï³ñÇÝ»ñÇ ÁÝÃ³óùáõÙ ³ÏïÇíÇ íñ³ Ï³ï³ñí³Í Í³Ëë»ñÁ (Ñ³½³ñ ¹ñ³Ù)</v>
          </cell>
        </row>
        <row r="40">
          <cell r="A40" t="str">
            <v>²ÏïÇíÝ û·ï³·áñÍáÕ Ï³½Ù³Ï»ñåáõÃÛ³Ý ³Ýí³ÝáõÙÁ</v>
          </cell>
        </row>
        <row r="42">
          <cell r="A42" t="str">
            <v>öáË³ñÇÝíáÕ ³ÏïÇíÝ»ñÇ ÝÏ³ñ³·ñáõÃÛáõÝÁ </v>
          </cell>
        </row>
        <row r="44">
          <cell r="A44" t="str">
            <v>²½¹»óáõÃÛáõÝÁ Ï³½Ù³Ï»ñåáõÃÛ³Ý Ï³ñáÕáõÃÛáõÝÝ»ñÇ ½³ñ·³óÙ³Ý íñ³, Ù³ëÝ³íáñ³å»ë</v>
          </cell>
        </row>
        <row r="47">
          <cell r="A47" t="str">
            <v>Ìñ³·ÇñÁ (Íñ³·ñ»ñÁ), áñÇ (áñáÝó) ßñç³Ý³ÏÝ»ñáõÙ Çñ³Ï³Ý³óíáõÙ ¿ ù³Õ³ù³Ï³ÝáõÃÛ³Ý ÙÇçáó³éáõÙÁ </v>
          </cell>
        </row>
        <row r="49">
          <cell r="A49" t="str">
            <v>ì»ñçÝ³Ï³Ý ³ñ¹ÛáõÝùÇ ÝÏ³ñ³·ñáõÃÛáõÝÁ</v>
          </cell>
        </row>
        <row r="53">
          <cell r="A53" t="str">
            <v>Ìñ³·ñ³ÛÇÝ ¹³ëÇãÁ</v>
          </cell>
        </row>
        <row r="58">
          <cell r="A58" t="str">
            <v>ø³Ý³Ï³Ï³Ý</v>
          </cell>
        </row>
        <row r="59">
          <cell r="A59" t="str">
            <v>ì³×³éùÇó Ï³ÝË³ï»ëíáÕ Ùáõïù»ñÁ (Ñ³½³ñ ¹ñ³Ù)</v>
          </cell>
        </row>
        <row r="60">
          <cell r="A60" t="str">
            <v>²ÏïÇíÇ ï³ñÇùÁ </v>
          </cell>
        </row>
        <row r="61">
          <cell r="A61" t="str">
            <v>²ÏïÇíÇ ëÏ½µÝ³Ï³Ý ³ñÅ»ùÁ  (Ñ³½³ñ ¹ñ³Ù)</v>
          </cell>
        </row>
        <row r="62">
          <cell r="A62" t="str">
            <v>ì³×³éùÇ ³ñ¹ÛáõÝùáõÙ Ï³ñáÕáõÃÛáõÝÝ»ñÇ íñ³ ÑÝ³ñ³íáñ ³½¹»óáõÃÛáõÝÁ, Ù³ëÝ³íáñ³å»ë` </v>
          </cell>
        </row>
        <row r="65">
          <cell r="A65" t="str">
            <v>²ÏïÇíÝ û·ï³·áñÍáÕ Ï³½Ù³Ï»ñåáõÃÛ³Ý ³Ýí³ÝáõÙÁ</v>
          </cell>
        </row>
        <row r="74">
          <cell r="A74" t="str">
            <v>Ìñ³·ñ³ÛÇÝ ¹³ëÇãÁ</v>
          </cell>
        </row>
        <row r="79">
          <cell r="A79" t="str">
            <v>ø³Ý³Ï³Ï³Ý</v>
          </cell>
        </row>
        <row r="80">
          <cell r="A80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81">
          <cell r="A81" t="str">
            <v>²ÏïÇíÇ Í³é³ÛáõÃÛ³Ý Ï³ÝË³ï»ëíáÕ Å³ÙÏ»ïÁ</v>
          </cell>
        </row>
        <row r="82">
          <cell r="A82" t="str">
            <v>²ÏïÇíÇ ÁÝ¹Ñ³Ýáõñ ³ñÅ»ùÁ  (Ñ³½³ñ ¹ñ³Ù)</v>
          </cell>
        </row>
        <row r="83">
          <cell r="A83" t="str">
            <v>îíÛ³É µÛáõç»ï³ÛÇÝ ï³ñí³Ý Ý³Ëáñ¹áÕ µÛáõç»ï³ÛÇÝ ï³ñÇÝ»ñÇ ÁÝÃ³óùáõÙ ³ÏïÇíÇ íñ³ Ï³ï³ñí³Í Í³Ëë»ñÁ (Ñ³½³ñ ¹ñ³Ù)</v>
          </cell>
        </row>
        <row r="84">
          <cell r="A84" t="str">
            <v>öáË³ñÇÝíáÕ ³ÏïÇíÝ»ñÇ ÝÏ³ñ³·ñáõÃÛáõÝÁ</v>
          </cell>
        </row>
        <row r="86">
          <cell r="A86" t="str">
            <v>²½¹»óáõÃÛáõÝÁ Ï³½Ù³Ï»ñåáõÃÛ³Ý Ï³ñáÕáõÃÛáõÝÝ»ñÇ ½³ñ·³óÙ³Ý íñ³, Ù³ëÝ³íáñ³å»ë`</v>
          </cell>
        </row>
        <row r="89">
          <cell r="A89" t="str">
            <v>²ÏïÇíÝ û·ï³·áñÍáÕ Ï³½Ù³Ï»ñåáõÃÛ³Ý ³Ýí³ÝáõÙÁ</v>
          </cell>
        </row>
        <row r="91">
          <cell r="A91" t="str">
            <v>Ìñ³·ÇñÁ (Íñ³·ñ»ñÁ), áñÇ (áñáÝó) ßñç³Ý³ÏÝ»ñáõÙ Çñ³Ï³Ý³óíáõÙ ¿ ù³Õ³ù³Ï³ÝáõÃÛ³Ý ÙÇçáó³éáõÙÁ </v>
          </cell>
        </row>
        <row r="93">
          <cell r="A93" t="str">
            <v>ì»ñçÝ³Ï³Ý ³ñ¹ÛáõÝùÇ ÝÏ³ñ³·ñáõÃÛáõÝÁ</v>
          </cell>
        </row>
        <row r="99">
          <cell r="A99" t="str">
            <v>Ìñ³·ñ³ÛÇÝ ¹³ëÇãÁ</v>
          </cell>
        </row>
        <row r="104">
          <cell r="A104" t="str">
            <v>ø³Ý³Ï³Ï³Ý</v>
          </cell>
        </row>
        <row r="105">
          <cell r="A105" t="str">
            <v>ì³×³éùÇó Ï³ÝË³ï»ëíáÕ Ùáõïù»ñÁ (Ñ³½³ñ ¹ñ³Ù)</v>
          </cell>
        </row>
        <row r="106">
          <cell r="A106" t="str">
            <v>²ÏïÇíÇ ï³ñÇùÁ </v>
          </cell>
        </row>
        <row r="107">
          <cell r="A107" t="str">
            <v>²ÏïÇíÇ ëÏ½µÝ³Ï³Ý ³ñÅ»ùÁ  (Ñ³½³ñ ¹ñ³Ù)</v>
          </cell>
        </row>
        <row r="108">
          <cell r="A108" t="str">
            <v>ì³×³éùÇ ³ñ¹ÛáõÝùáõÙ Ï³ñáÕáõÃÛáõÝÝ»ñÇ íñ³ ÑÝ³ñ³íáñ ³½¹»óáõÃÛáõÝÁ, Ù³ëÝ³íáñ³å»ë`</v>
          </cell>
        </row>
        <row r="111">
          <cell r="A111" t="str">
            <v>²ÏïÇíÝ û·ï³·áñÍáÕ Ï³½Ù³Ï»ñåáõÃÛ³Ý ³Ýí³ÝáõÙÁ</v>
          </cell>
        </row>
        <row r="121">
          <cell r="A121" t="str">
            <v>Ìñ³·ñ³ÛÇÝ ¹³ëÇãÁ</v>
          </cell>
        </row>
        <row r="126">
          <cell r="A126" t="str">
            <v>ø³Ý³Ï³Ï³Ý</v>
          </cell>
        </row>
        <row r="127">
          <cell r="A127" t="str">
            <v>àñ³Ï³Ï³Ý</v>
          </cell>
        </row>
        <row r="128">
          <cell r="A128" t="str">
            <v>Ä³ÙÏ»ï³ÛÝáõÃÛ³Ý</v>
          </cell>
        </row>
        <row r="129">
          <cell r="A129" t="str">
            <v>Ø³ïáõóíáÕ Í³é³ÛáõÃÛ³Ý íñ³ Ï³ï³ñíáÕ Í³ËëÁ (Ñ³½³ñ ¹ñ³Ù)</v>
          </cell>
        </row>
        <row r="130">
          <cell r="A130" t="str">
            <v>Ìñ³·ÇñÁ (Íñ³·ñ»ñÁ), áñÇ (áñáÝó) ßñç³Ý³ÏÝ»ñáõÙ Çñ³Ï³Ý³óíáõÙ ¿ ù³Õ³ù³Ï³ÝáõÃÛ³Ý ÙÇçáó³éáõÙÁ</v>
          </cell>
        </row>
        <row r="132">
          <cell r="A132" t="str">
            <v>ì»ñçÝ³Ï³Ý ³ñ¹ÛáõÝùÇ ÝÏ³ñ³·ñáõÃÛáõÝÁ</v>
          </cell>
        </row>
        <row r="134">
          <cell r="A134" t="str">
            <v>Ì³é³ÛáõÃÛáõÝ Ù³ïáõóáÕÇ (Ù³ïáõóáÕÝ»ñÇ) ³Ýí³ÝáõÙÁ</v>
          </cell>
        </row>
        <row r="140">
          <cell r="A140" t="str">
            <v>Ìñ³·ñ³ÛÇÝ ¹³ëÇãÁ</v>
          </cell>
        </row>
        <row r="146">
          <cell r="A146" t="str">
            <v>¶áõÙ³ñÁ (Ñ³½³ñ ¹ñ³Ù)</v>
          </cell>
        </row>
        <row r="150">
          <cell r="A150" t="str">
            <v>Ìñ³·ÇñÁ (Íñ³·ñ»ñÁ), áñÇ (áñáÝó) ßñç³Ý³ÏÝ»ñáõÙ Çñ³Ï³Ý³óíáõÙ ¿ ù³Õ³ù³Ï³ÝáõÃÛ³Ý ÙÇçáó³éáõÙÁ </v>
          </cell>
        </row>
        <row r="152">
          <cell r="A152" t="str">
            <v>ì»ñçÝ³Ï³Ý ³ñ¹ÛáõÝùÇ ÝÏ³ñ³·ñáõÃÛáõÝÁ</v>
          </cell>
        </row>
        <row r="158">
          <cell r="A158" t="str">
            <v>Ìñ³·ñ³ÛÇÝ ¹³ëÇãÁ</v>
          </cell>
        </row>
        <row r="163">
          <cell r="A163" t="str">
            <v>¶áõÙ³ñÁ (Ñ³½³ñ ¹ñ³Ù)</v>
          </cell>
        </row>
        <row r="164">
          <cell r="A164" t="str">
            <v>Ìñ³·ÇñÁ (Íñ³·ñ»ñÁ), áñÇ (áñáÝó) ßñç³Ý³ÏÝ»ñáõÙ Çñ³Ï³Ý³óíáõÙ ¿ ù³Õ³ù³Ï³ÝáõÃÛ³Ý ÙÇçáó³éáõÙÁ </v>
          </cell>
        </row>
        <row r="166">
          <cell r="A166" t="str">
            <v>ì»ñçÝ³Ï³Ý ³ñ¹ÛáõÝùÇ ÝÏ³ñ³·ñáõÃÛáõÝÁ</v>
          </cell>
        </row>
        <row r="172">
          <cell r="A172" t="str">
            <v>Ìñ³·ñ³ÛÇÝ ¹³ëÇãÁ</v>
          </cell>
        </row>
        <row r="178">
          <cell r="A178" t="str">
            <v>Î³½Ù³Ï»ñåáõÃÛáõÝÁ, áñï»Õ Ï³ï³ñíáõÙ ¿ Ý»ñ¹ñáõÙÁ</v>
          </cell>
        </row>
        <row r="183">
          <cell r="A183" t="str">
            <v>Ìñ³·ÇñÁ (Íñ³·ñ»ñÁ), áñÇ (áñáÝó) ßñç³Ý³ÏÝ»ñáõÙ Çñ³Ï³Ý³óíáõÙ ¿ ù³Õ³ù³Ï³ÝáõÃÛ³Ý ÙÇçáó³éáõÙÁ</v>
          </cell>
        </row>
        <row r="185">
          <cell r="A185" t="str">
            <v>ì»ñçÝ³Ï³Ý ³ñ¹ÛáõÝùÇ ÝÏ³ñ³·ñáõÃÛáõÝÁ</v>
          </cell>
        </row>
        <row r="190">
          <cell r="A190" t="str">
            <v>Ìñ³·ñ³ÛÇÝ ¹³ëÇãÁ</v>
          </cell>
        </row>
        <row r="195">
          <cell r="A195" t="str">
            <v>ø³Ý³Ï³Ï³Ý</v>
          </cell>
        </row>
        <row r="196">
          <cell r="A19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197">
          <cell r="A197" t="str">
            <v>²ÏïÇíÇ Í³é³ÛáõÃÛ³Ý Ï³ÝË³ï»ëíáÕ Å³ÙÏ»ïÁ</v>
          </cell>
        </row>
        <row r="198">
          <cell r="A198" t="str">
            <v>²ÏïÇíÇ ÁÝ¹Ñ³Ýáõñ ³ñÅ»ùÁ  (Ñ³½³ñ ¹ñ³Ù)</v>
          </cell>
        </row>
        <row r="199">
          <cell r="A199" t="str">
            <v>îíÛ³É µÛáõç»ï³ÛÇÝ ï³ñí³Ý Ý³Ëáñ¹áÕ µÛáõç»ï³ÛÇÝ ï³ñÇÝ»ñÇ ÁÝÃ³óùáõÙ ³ÏïÇíÇ íñ³ Ï³ï³ñí³Í Í³Ëë»ñÁ (Ñ³½³ñ ¹ñ³Ù)</v>
          </cell>
        </row>
        <row r="200">
          <cell r="A200" t="str">
            <v>²½¹»óáõÃÛáõÝÁ Ï³½Ù³Ï»ñåáõÃÛ³Ý Ï³ñáÕáõÃÛáõÝÝ»ñÇ ½³ñ·³óÙ³Ý íñ³, Ù³ëÝ³íáñ³å»ë`</v>
          </cell>
        </row>
        <row r="203">
          <cell r="A203" t="str">
            <v>Ìñ³·ÇñÁ (Íñ³·ñ»ñÁ), áñÇ (áñáÝó) ßñç³Ý³ÏÝ»ñáõÙ Çñ³Ï³Ý³óíáõÙ ¿ ù³Õ³ù³Ï³ÝáõÃÛ³Ý ÙÇçáó³éáõÙÁ </v>
          </cell>
        </row>
        <row r="205">
          <cell r="A205" t="str">
            <v>ì»ñçÝ³Ï³Ý ³ñ¹ÛáõÝùÇ ÝÏ³ñ³·ñáõÃÛáõÝÁ</v>
          </cell>
        </row>
        <row r="210">
          <cell r="A210" t="str">
            <v>Ìñ³·ñ³ÛÇÝ ¹³ëÇãÁ</v>
          </cell>
        </row>
        <row r="215">
          <cell r="A215" t="str">
            <v>ø³Ý³Ï³Ï³Ý</v>
          </cell>
        </row>
        <row r="216">
          <cell r="A21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17">
          <cell r="A217" t="str">
            <v>²ÏïÇíÇ Í³é³ÛáõÃÛ³Ý Ï³ÝË³ï»ëíáÕ Å³ÙÏ»ïÁ</v>
          </cell>
        </row>
        <row r="218">
          <cell r="A218" t="str">
            <v>²ÏïÇíÇ ÁÝ¹Ñ³Ýáõñ ³ñÅ»ùÁ  (Ñ³½³ñ ¹ñ³Ù)</v>
          </cell>
        </row>
        <row r="219">
          <cell r="A219" t="str">
            <v>îíÛ³É µÛáõç»ï³ÛÇÝ ï³ñí³Ý Ý³Ëáñ¹áÕ µÛáõç»ï³ÛÇÝ ï³ñÇÝ»ñÇ ÁÝÃ³óùáõÙ ³ÏïÇíÇ íñ³ Ï³ï³ñí³Í Í³Ëë»ñÁ (Ñ³½³ñ ¹ñ³Ù)</v>
          </cell>
        </row>
        <row r="220">
          <cell r="A220" t="str">
            <v>²½¹»óáõÃÛáõÝÁ Ï³½Ù³Ï»ñåáõÃÛ³Ý Ï³ñáÕáõÃÛáõÝÝ»ñÇ ½³ñ·³óÙ³Ý íñ³, Ù³ëÝ³íáñ³å»ë</v>
          </cell>
        </row>
        <row r="223">
          <cell r="A223" t="str">
            <v>Ìñ³·ÇñÁ (Íñ³·ñ»ñÁ), áñÇ (áñáÝó) ßñç³Ý³ÏÝ»ñáõÙ Çñ³Ï³Ý³óíáõÙ ¿ ù³Õ³ù³Ï³ÝáõÃÛ³Ý ÙÇçáó³éáõÙÁ </v>
          </cell>
        </row>
        <row r="225">
          <cell r="A225" t="str">
            <v>ì»ñçÝ³Ï³Ý ³ñ¹ÛáõÝùÇ ÝÏ³ñ³·ñáõÃÛáõÝÁ</v>
          </cell>
        </row>
        <row r="230">
          <cell r="A230" t="str">
            <v>Ìñ³·ñ³ÛÇÝ ¹³ëÇãÁ</v>
          </cell>
        </row>
        <row r="235">
          <cell r="A235" t="str">
            <v>ø³Ý³Ï³Ï³Ý</v>
          </cell>
        </row>
        <row r="236">
          <cell r="A236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37">
          <cell r="A237" t="str">
            <v>²ÏïÇíÇ Í³é³ÛáõÃÛ³Ý Ï³ÝË³ï»ëíáÕ Å³ÙÏ»ïÁ</v>
          </cell>
        </row>
        <row r="238">
          <cell r="A238" t="str">
            <v>²ÏïÇíÇ ÁÝ¹Ñ³Ýáõñ ³ñÅ»ùÁ  (Ñ³½³ñ ¹ñ³Ù)</v>
          </cell>
        </row>
        <row r="239">
          <cell r="A239" t="str">
            <v>îíÛ³É µÛáõç»ï³ÛÇÝ ï³ñí³Ý Ý³Ëáñ¹áÕ µÛáõç»ï³ÛÇÝ ï³ñÇÝ»ñÇ ÁÝÃ³óùáõÙ ³ÏïÇíÇ íñ³ Ï³ï³ñí³Í Í³Ëë»ñÁ (Ñ³½³ñ ¹ñ³Ù)</v>
          </cell>
        </row>
        <row r="240">
          <cell r="A240" t="str">
            <v>²½¹»óáõÃÛáõÝÁ Ï³½Ù³Ï»ñåáõÃÛ³Ý Ï³ñáÕáõÃÛáõÝÝ»ñÇ ½³ñ·³óÙ³Ý íñ³, Ù³ëÝ³íáñ³å»ë</v>
          </cell>
        </row>
        <row r="243">
          <cell r="A243" t="str">
            <v>Ìñ³·ÇñÁ (Íñ³·ñ»ñÁ), áñÇ (áñáÝó) ßñç³Ý³ÏÝ»ñáõÙ Çñ³Ï³Ý³óíáõÙ ¿ ù³Õ³ù³Ï³ÝáõÃÛ³Ý ÙÇçáó³éáõÙÁ </v>
          </cell>
        </row>
        <row r="245">
          <cell r="A245" t="str">
            <v>ì»ñçÝ³Ï³Ý ³ñ¹ÛáõÝùÇ ÝÏ³ñ³·ñáõÃÛáõÝÁ</v>
          </cell>
        </row>
        <row r="250">
          <cell r="A250" t="str">
            <v>Ìñ³·ñ³ÛÇÝ ¹³ëÇãÁ</v>
          </cell>
        </row>
        <row r="255">
          <cell r="A255" t="str">
            <v>ø³Ý³Ï³Ï³Ý</v>
          </cell>
        </row>
        <row r="256">
          <cell r="A256" t="str">
            <v>àñ³Ï³Ï³Ý</v>
          </cell>
        </row>
        <row r="257">
          <cell r="A257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258">
          <cell r="A258" t="str">
            <v>²ÏïÇíÇ ÁÝ¹Ñ³Ýáõñ ³ñÅ»ùÁ  (Ñ³½³ñ ¹ñ³Ù)</v>
          </cell>
        </row>
        <row r="259">
          <cell r="A259" t="str">
            <v>îíÛ³É µÛáõç»ï³ÛÇÝ ï³ñí³Ý Ý³Ëáñ¹áÕ µÛáõç»ï³ÛÇÝ ï³ñÇÝ»ñÇ ÁÝÃ³óùáõÙ ³ÏïÇíÇ íñ³ Ï³ï³ñí³Í Í³Ëë»ñÁ (Ñ³½³ñ ¹ñ³Ù)</v>
          </cell>
        </row>
        <row r="260">
          <cell r="A260" t="str">
            <v>Ìñ³·ÇñÁ (Íñ³·ñ»ñÁ), áñÇ (áñáÝó) ßñç³Ý³ÏÝ»ñáõÙ Çñ³Ï³Ý³óíáõÙ ¿ ù³Õ³ù³Ï³ÝáõÃÛ³Ý ÙÇçáó³éáõÙÁ </v>
          </cell>
        </row>
        <row r="262">
          <cell r="A262" t="str">
            <v>ì»ñçÝ³Ï³Ý ³ñ¹ÛáõÝùÇ ÝÏ³ñ³·ñáõÃÛáõÝÁ</v>
          </cell>
        </row>
        <row r="267">
          <cell r="A267" t="str">
            <v>Ìñ³·ñ³ÛÇÝ ¹³ëÇãÁ</v>
          </cell>
        </row>
        <row r="272">
          <cell r="A272" t="str">
            <v>ø³Ý³Ï³Ï³Ý</v>
          </cell>
        </row>
        <row r="273">
          <cell r="A273" t="str">
            <v>ì³×³éùÇó Ï³ÝË³ï»ëíáÕ Ùáõïù»ñÁ (Ñ³½³ñ ¹ñ³Ù)</v>
          </cell>
        </row>
        <row r="274">
          <cell r="A274" t="str">
            <v>²ÏïÇíÇ ï³ñÇùÁ</v>
          </cell>
        </row>
        <row r="275">
          <cell r="A275" t="str">
            <v>²ÏïÇíÇ ëÏ½µÝ³Ï³Ý ³ñÅ»ùÁ  (Ñ³½³ñ ¹ñ³Ù)</v>
          </cell>
        </row>
        <row r="279">
          <cell r="A279" t="str">
            <v>Ìñ³·ñ³ÛÇÝ ¹³ëÇãÁ</v>
          </cell>
        </row>
        <row r="284">
          <cell r="A284" t="str">
            <v>¶áõÙ³ñÁ (Ñ³½³ñ ¹ñ³Ù)</v>
          </cell>
        </row>
        <row r="287">
          <cell r="A287" t="str">
            <v>Ìñ³·ÇñÁ (Íñ³·ñ»ñÁ), áñÇ (áñáÝó) ßñç³Ý³ÏÝ»ñáõÙ Çñ³Ï³Ý³óíáõÙ ¿ ù³Õ³ù³Ï³ÝáõÃÛ³Ý ÙÇçáó³éáõÙÁ </v>
          </cell>
        </row>
        <row r="289">
          <cell r="A289" t="str">
            <v>ì»ñçÝ³Ï³Ý ³ñ¹ÛáõÝùÇ ÝÏ³ñ³·ñáõÃÛáõÝÁ</v>
          </cell>
        </row>
        <row r="294">
          <cell r="A294" t="str">
            <v>Ìñ³·ñ³ÛÇÝ ¹³ëÇãÁ</v>
          </cell>
        </row>
        <row r="299">
          <cell r="A299" t="str">
            <v>ø³Ý³Ï³Ï³Ý</v>
          </cell>
        </row>
        <row r="300">
          <cell r="A300" t="str">
            <v>¶áõÙ³ñÁ (Ñ³½³ñ ¹ñ³Ù)</v>
          </cell>
        </row>
        <row r="303">
          <cell r="A303" t="str">
            <v>Ìñ³·ÇñÁ (Íñ³·ñ»ñÁ), áñÇ (áñáÝó) ßñç³Ý³ÏÝ»ñáõÙ Çñ³Ï³Ý³óíáõÙ ¿ ù³Õ³ù³Ï³ÝáõÃÛ³Ý ÙÇçáó³éáõÙÁ </v>
          </cell>
        </row>
        <row r="305">
          <cell r="A305" t="str">
            <v>ì»ñçÝ³Ï³Ý ³ñ¹ÛáõÝùÇ ÝÏ³ñ³·ñáõÃÛáõÝÁ</v>
          </cell>
        </row>
        <row r="310">
          <cell r="A310" t="str">
            <v>Ìñ³·ñ³ÛÇÝ ¹³ëÇãÁ</v>
          </cell>
        </row>
        <row r="315">
          <cell r="A315" t="str">
            <v>ø³Ý³Ï³Ï³Ý</v>
          </cell>
        </row>
        <row r="316">
          <cell r="A316" t="str">
            <v>àñ³Ï³Ï³Ý</v>
          </cell>
        </row>
        <row r="317">
          <cell r="A317" t="str">
            <v>Ä³ÙÏ»ï³ÛÝáõÃÛáõÝ</v>
          </cell>
        </row>
        <row r="318">
          <cell r="A318" t="str">
            <v>îíÛ³É ï³ñí³ ÁÝÃ³óùáõÙ Ý³Ë³ï»ëíáÕ (ÑÇÙÝ³Ï³Ý ·áõÙ³ñÇ) Ù³ñÙ³Ý/»ï ·ÝÙ³Ý ·áõÙ³ñÁ (Ñ³½³ñ ¹ñ³Ù)</v>
          </cell>
        </row>
        <row r="319">
          <cell r="A319" t="str">
            <v>Ìñ³·ÇñÁ (Íñ³·ñ»ñÁ), áñÇ (áñáÝó) ßñç³Ý³ÏÝ»ñáõÙ Çñ³Ï³Ý³óíáõÙ ¿ ù³Õ³ù³Ï³ÝáõÃÛ³Ý ÙÇçáó³éáõÙÁ </v>
          </cell>
        </row>
        <row r="321">
          <cell r="A321" t="str">
            <v>ì»ñçÝ³Ï³Ý ³ñ¹ÛáõÝùÇ ÝÏ³ñ³·ñáõÃÛáõÝÁ</v>
          </cell>
        </row>
        <row r="326">
          <cell r="A326" t="str">
            <v>Ìñ³·ñ³ÛÇÝ ¹³ëÇãÁ</v>
          </cell>
        </row>
        <row r="331">
          <cell r="A331" t="str">
            <v>ø³Ý³Ï³Ï³Ý</v>
          </cell>
        </row>
        <row r="333">
          <cell r="A333" t="str">
            <v>àñ³Ï³Ï³Ý</v>
          </cell>
        </row>
        <row r="334">
          <cell r="A334" t="str">
            <v>Ä³ÙÏ»ï³ÛÝáõÃÛáõÝ</v>
          </cell>
        </row>
        <row r="335">
          <cell r="A335" t="str">
            <v>îíÛ³É ï³ñí³ ÁÝÃ³óùáõÙ Ý³Ë³ï»ëíáÕ (ÑÇÙÝ³Ï³Ý ·áõÙ³ñÇ) Ù³ñÙ³Ý/»ï ·ÝÙ³Ý ·áõÙ³ñÁ (Ñ³½³ñ ¹ñ³Ù)</v>
          </cell>
        </row>
        <row r="336">
          <cell r="A336" t="str">
            <v>Ìñ³·ÇñÁ (Íñ³·ñ»ñÁ), áñÇ (áñáÝó) ßñç³Ý³ÏÝ»ñáõÙ Çñ³Ï³Ý³óíáõÙ ¿ ù³Õ³ù³Ï³ÝáõÃÛ³Ý ÙÇçáó³éáõÙÁ </v>
          </cell>
        </row>
        <row r="338">
          <cell r="A338" t="str">
            <v>ì»ñçÝ³Ï³Ý ³ñ¹ÛáõÝùÇ ÝÏ³ñ³·ñáõÃÛáõÝÁ</v>
          </cell>
        </row>
        <row r="343">
          <cell r="A343" t="str">
            <v>Ìñ³·ñ³ÛÇÝ ¹³ëÇãÁ</v>
          </cell>
        </row>
        <row r="348">
          <cell r="A348" t="str">
            <v>¶áõÙ³ñÁ (Ñ³½³ñ ¹ñ³Ù)</v>
          </cell>
        </row>
        <row r="349">
          <cell r="A349" t="str">
            <v>Î³½Ù³Ï»ñåáõÃÛáõÝÁ, áñï»Õ Ï³ï³ñíáõÙ ¿ Ý»ñ¹ñáõÙÁ</v>
          </cell>
        </row>
        <row r="353">
          <cell r="A353" t="str">
            <v>Ìñ³·ÇñÁ (Íñ³·ñ»ñÁ), áñÇ (áñáÝó) ßñç³Ý³ÏÝ»ñáõÙ Çñ³Ï³Ý³óíáõÙ ¿ ù³Õ³ù³Ï³ÝáõÃÛ³Ý ÙÇçáó³éáõÙÁ</v>
          </cell>
        </row>
        <row r="355">
          <cell r="A355" t="str">
            <v>ì»ñçÝ³Ï³Ý ³ñ¹ÛáõÝùÇ ÝÏ³ñ³·ñáõÃÛáõÝÁ</v>
          </cell>
        </row>
        <row r="360">
          <cell r="A360" t="str">
            <v>Ìñ³·ñ³ÛÇÝ ¹³ëÇãÁ</v>
          </cell>
        </row>
        <row r="365">
          <cell r="A365" t="str">
            <v>ø³Ý³Ï³Ï³Ý</v>
          </cell>
        </row>
        <row r="370">
          <cell r="A370" t="str">
            <v>ì³×³éùÇó Ï³ÝË³ï»ëíáÕ Ùáõïù»ñÁ (Ñ³½³ñ ¹ñ³Ù)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L87"/>
  <sheetViews>
    <sheetView tabSelected="1" view="pageBreakPreview" zoomScaleSheetLayoutView="100" zoomScalePageLayoutView="0" workbookViewId="0" topLeftCell="A76">
      <selection activeCell="Q80" sqref="Q80"/>
    </sheetView>
  </sheetViews>
  <sheetFormatPr defaultColWidth="9.00390625" defaultRowHeight="12.75"/>
  <cols>
    <col min="1" max="1" width="4.75390625" style="3" customWidth="1"/>
    <col min="2" max="3" width="3.875" style="3" bestFit="1" customWidth="1"/>
    <col min="4" max="4" width="35.625" style="4" customWidth="1"/>
    <col min="5" max="5" width="15.625" style="6" customWidth="1"/>
    <col min="6" max="6" width="15.00390625" style="5" customWidth="1"/>
    <col min="7" max="7" width="14.875" style="5" customWidth="1"/>
    <col min="8" max="8" width="18.75390625" style="6" customWidth="1"/>
    <col min="9" max="10" width="15.875" style="4" customWidth="1"/>
    <col min="11" max="11" width="21.125" style="4" customWidth="1"/>
    <col min="12" max="12" width="25.75390625" style="4" customWidth="1"/>
    <col min="13" max="16384" width="9.125" style="4" customWidth="1"/>
  </cols>
  <sheetData>
    <row r="2" spans="1:12" ht="41.25" customHeight="1">
      <c r="A2" s="25" t="s">
        <v>94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8" ht="16.5" customHeight="1">
      <c r="A3" s="17"/>
      <c r="B3" s="17"/>
      <c r="C3" s="17"/>
      <c r="D3" s="17"/>
      <c r="E3" s="17"/>
      <c r="F3" s="17"/>
      <c r="G3" s="17"/>
      <c r="H3" s="17"/>
    </row>
    <row r="4" spans="1:12" ht="13.5">
      <c r="A4" s="26" t="s">
        <v>9</v>
      </c>
      <c r="B4" s="26" t="s">
        <v>1</v>
      </c>
      <c r="C4" s="26" t="s">
        <v>2</v>
      </c>
      <c r="D4" s="30" t="s">
        <v>10</v>
      </c>
      <c r="E4" s="28" t="s">
        <v>54</v>
      </c>
      <c r="F4" s="29" t="s">
        <v>11</v>
      </c>
      <c r="G4" s="29" t="s">
        <v>12</v>
      </c>
      <c r="H4" s="24" t="s">
        <v>58</v>
      </c>
      <c r="I4" s="24"/>
      <c r="J4" s="24"/>
      <c r="K4" s="24"/>
      <c r="L4" s="24"/>
    </row>
    <row r="5" spans="1:12" ht="50.25" customHeight="1">
      <c r="A5" s="26"/>
      <c r="B5" s="26"/>
      <c r="C5" s="26"/>
      <c r="D5" s="30"/>
      <c r="E5" s="28"/>
      <c r="F5" s="29"/>
      <c r="G5" s="29"/>
      <c r="H5" s="18" t="s">
        <v>59</v>
      </c>
      <c r="I5" s="18" t="s">
        <v>60</v>
      </c>
      <c r="J5" s="18" t="s">
        <v>61</v>
      </c>
      <c r="K5" s="18" t="s">
        <v>62</v>
      </c>
      <c r="L5" s="18" t="s">
        <v>63</v>
      </c>
    </row>
    <row r="6" spans="1:12" ht="13.5" customHeight="1">
      <c r="A6" s="19"/>
      <c r="B6" s="19"/>
      <c r="C6" s="19"/>
      <c r="D6" s="20" t="s">
        <v>13</v>
      </c>
      <c r="E6" s="21">
        <f aca="true" t="shared" si="0" ref="E6:J6">E7+E10</f>
        <v>12550865.200000001</v>
      </c>
      <c r="F6" s="21">
        <f t="shared" si="0"/>
        <v>0</v>
      </c>
      <c r="G6" s="21">
        <f t="shared" si="0"/>
        <v>12550865.200000001</v>
      </c>
      <c r="H6" s="21">
        <f t="shared" si="0"/>
        <v>2620663.9000000004</v>
      </c>
      <c r="I6" s="21">
        <f t="shared" si="0"/>
        <v>1810568.1990000003</v>
      </c>
      <c r="J6" s="21">
        <f t="shared" si="0"/>
        <v>2113289.6909999996</v>
      </c>
      <c r="K6" s="22">
        <f>I6/H6*100</f>
        <v>69.08814972419775</v>
      </c>
      <c r="L6" s="22">
        <f>J6/H6*100</f>
        <v>80.63947807271276</v>
      </c>
    </row>
    <row r="7" spans="1:12" ht="18.75" customHeight="1">
      <c r="A7" s="19" t="s">
        <v>4</v>
      </c>
      <c r="B7" s="19"/>
      <c r="C7" s="19"/>
      <c r="D7" s="20" t="s">
        <v>14</v>
      </c>
      <c r="E7" s="21">
        <f aca="true" t="shared" si="1" ref="E7:J8">E8</f>
        <v>10080</v>
      </c>
      <c r="F7" s="21">
        <f t="shared" si="1"/>
        <v>0</v>
      </c>
      <c r="G7" s="21">
        <f t="shared" si="1"/>
        <v>10080</v>
      </c>
      <c r="H7" s="21">
        <f t="shared" si="1"/>
        <v>2520</v>
      </c>
      <c r="I7" s="21">
        <f t="shared" si="1"/>
        <v>420</v>
      </c>
      <c r="J7" s="21">
        <f t="shared" si="1"/>
        <v>2430</v>
      </c>
      <c r="K7" s="22">
        <f aca="true" t="shared" si="2" ref="K7:K63">I7/H7*100</f>
        <v>16.666666666666664</v>
      </c>
      <c r="L7" s="22">
        <f aca="true" t="shared" si="3" ref="L7:L63">J7/H7*100</f>
        <v>96.42857142857143</v>
      </c>
    </row>
    <row r="8" spans="1:12" ht="30.75" customHeight="1">
      <c r="A8" s="19"/>
      <c r="B8" s="19" t="s">
        <v>6</v>
      </c>
      <c r="C8" s="19"/>
      <c r="D8" s="20" t="s">
        <v>15</v>
      </c>
      <c r="E8" s="21">
        <f t="shared" si="1"/>
        <v>10080</v>
      </c>
      <c r="F8" s="21">
        <f t="shared" si="1"/>
        <v>0</v>
      </c>
      <c r="G8" s="21">
        <f t="shared" si="1"/>
        <v>10080</v>
      </c>
      <c r="H8" s="21">
        <f t="shared" si="1"/>
        <v>2520</v>
      </c>
      <c r="I8" s="21">
        <f t="shared" si="1"/>
        <v>420</v>
      </c>
      <c r="J8" s="21">
        <f t="shared" si="1"/>
        <v>2430</v>
      </c>
      <c r="K8" s="22">
        <f t="shared" si="2"/>
        <v>16.666666666666664</v>
      </c>
      <c r="L8" s="22">
        <f t="shared" si="3"/>
        <v>96.42857142857143</v>
      </c>
    </row>
    <row r="9" spans="1:12" ht="31.5" customHeight="1">
      <c r="A9" s="7"/>
      <c r="B9" s="7"/>
      <c r="C9" s="7" t="s">
        <v>3</v>
      </c>
      <c r="D9" s="7" t="s">
        <v>91</v>
      </c>
      <c r="E9" s="8">
        <v>10080</v>
      </c>
      <c r="F9" s="8"/>
      <c r="G9" s="8">
        <f>E9+F9</f>
        <v>10080</v>
      </c>
      <c r="H9" s="8">
        <v>2520</v>
      </c>
      <c r="I9" s="14">
        <v>420</v>
      </c>
      <c r="J9" s="14">
        <v>2430</v>
      </c>
      <c r="K9" s="16">
        <f t="shared" si="2"/>
        <v>16.666666666666664</v>
      </c>
      <c r="L9" s="16">
        <f t="shared" si="3"/>
        <v>96.42857142857143</v>
      </c>
    </row>
    <row r="10" spans="1:12" ht="27">
      <c r="A10" s="9" t="s">
        <v>0</v>
      </c>
      <c r="B10" s="10"/>
      <c r="C10" s="10"/>
      <c r="D10" s="23" t="s">
        <v>57</v>
      </c>
      <c r="E10" s="21">
        <f aca="true" t="shared" si="4" ref="E10:J10">E11+E22+E32+E47+E64+E68</f>
        <v>12540785.200000001</v>
      </c>
      <c r="F10" s="21">
        <f t="shared" si="4"/>
        <v>0</v>
      </c>
      <c r="G10" s="21">
        <f t="shared" si="4"/>
        <v>12540785.200000001</v>
      </c>
      <c r="H10" s="21">
        <f t="shared" si="4"/>
        <v>2618143.9000000004</v>
      </c>
      <c r="I10" s="21">
        <f t="shared" si="4"/>
        <v>1810148.1990000003</v>
      </c>
      <c r="J10" s="21">
        <f t="shared" si="4"/>
        <v>2110859.6909999996</v>
      </c>
      <c r="K10" s="22">
        <f t="shared" si="2"/>
        <v>69.13860613238256</v>
      </c>
      <c r="L10" s="22">
        <f t="shared" si="3"/>
        <v>80.62428085026187</v>
      </c>
    </row>
    <row r="11" spans="1:12" ht="27">
      <c r="A11" s="9"/>
      <c r="B11" s="10" t="s">
        <v>3</v>
      </c>
      <c r="C11" s="10"/>
      <c r="D11" s="23" t="s">
        <v>16</v>
      </c>
      <c r="E11" s="21">
        <f aca="true" t="shared" si="5" ref="E11:J11">E12+E14</f>
        <v>1191848.4</v>
      </c>
      <c r="F11" s="21">
        <f t="shared" si="5"/>
        <v>0</v>
      </c>
      <c r="G11" s="21">
        <f t="shared" si="5"/>
        <v>1191848.4</v>
      </c>
      <c r="H11" s="21">
        <f t="shared" si="5"/>
        <v>239826</v>
      </c>
      <c r="I11" s="21">
        <f t="shared" si="5"/>
        <v>25899.392</v>
      </c>
      <c r="J11" s="21">
        <f t="shared" si="5"/>
        <v>71160.5</v>
      </c>
      <c r="K11" s="22">
        <f t="shared" si="2"/>
        <v>10.799242784351987</v>
      </c>
      <c r="L11" s="22">
        <f t="shared" si="3"/>
        <v>29.671720330573</v>
      </c>
    </row>
    <row r="12" spans="1:12" ht="13.5">
      <c r="A12" s="9"/>
      <c r="B12" s="10"/>
      <c r="C12" s="10" t="s">
        <v>3</v>
      </c>
      <c r="D12" s="23" t="s">
        <v>17</v>
      </c>
      <c r="E12" s="21">
        <f aca="true" t="shared" si="6" ref="E12:J12">E13</f>
        <v>111462</v>
      </c>
      <c r="F12" s="21">
        <f t="shared" si="6"/>
        <v>0</v>
      </c>
      <c r="G12" s="21">
        <f t="shared" si="6"/>
        <v>111462</v>
      </c>
      <c r="H12" s="21">
        <f t="shared" si="6"/>
        <v>22292.4</v>
      </c>
      <c r="I12" s="21">
        <f t="shared" si="6"/>
        <v>0</v>
      </c>
      <c r="J12" s="21">
        <f t="shared" si="6"/>
        <v>0</v>
      </c>
      <c r="K12" s="22">
        <f t="shared" si="2"/>
        <v>0</v>
      </c>
      <c r="L12" s="22">
        <f t="shared" si="3"/>
        <v>0</v>
      </c>
    </row>
    <row r="13" spans="1:12" ht="27">
      <c r="A13" s="9"/>
      <c r="B13" s="10"/>
      <c r="C13" s="10"/>
      <c r="D13" s="7" t="s">
        <v>18</v>
      </c>
      <c r="E13" s="2">
        <v>111462</v>
      </c>
      <c r="F13" s="8"/>
      <c r="G13" s="8">
        <f>E13+F13</f>
        <v>111462</v>
      </c>
      <c r="H13" s="2">
        <v>22292.4</v>
      </c>
      <c r="I13" s="14">
        <v>0</v>
      </c>
      <c r="J13" s="14">
        <v>0</v>
      </c>
      <c r="K13" s="16">
        <f t="shared" si="2"/>
        <v>0</v>
      </c>
      <c r="L13" s="16">
        <f t="shared" si="3"/>
        <v>0</v>
      </c>
    </row>
    <row r="14" spans="1:12" ht="13.5">
      <c r="A14" s="9"/>
      <c r="B14" s="10"/>
      <c r="C14" s="10" t="s">
        <v>4</v>
      </c>
      <c r="D14" s="23" t="s">
        <v>19</v>
      </c>
      <c r="E14" s="22">
        <f aca="true" t="shared" si="7" ref="E14:J14">SUM(E15:E21)</f>
        <v>1080386.4</v>
      </c>
      <c r="F14" s="22">
        <f t="shared" si="7"/>
        <v>0</v>
      </c>
      <c r="G14" s="22">
        <f t="shared" si="7"/>
        <v>1080386.4</v>
      </c>
      <c r="H14" s="22">
        <f t="shared" si="7"/>
        <v>217533.6</v>
      </c>
      <c r="I14" s="22">
        <f t="shared" si="7"/>
        <v>25899.392</v>
      </c>
      <c r="J14" s="22">
        <f t="shared" si="7"/>
        <v>71160.5</v>
      </c>
      <c r="K14" s="22">
        <f t="shared" si="2"/>
        <v>11.905927176307477</v>
      </c>
      <c r="L14" s="22">
        <f t="shared" si="3"/>
        <v>32.712417759831126</v>
      </c>
    </row>
    <row r="15" spans="1:12" ht="81">
      <c r="A15" s="9"/>
      <c r="B15" s="10"/>
      <c r="C15" s="10"/>
      <c r="D15" s="7" t="s">
        <v>20</v>
      </c>
      <c r="E15" s="2">
        <v>9786.6</v>
      </c>
      <c r="F15" s="8"/>
      <c r="G15" s="8">
        <f aca="true" t="shared" si="8" ref="G15:G21">E15+F15</f>
        <v>9786.6</v>
      </c>
      <c r="H15" s="2">
        <v>1468</v>
      </c>
      <c r="I15" s="14">
        <v>0</v>
      </c>
      <c r="J15" s="14">
        <v>0</v>
      </c>
      <c r="K15" s="16">
        <f t="shared" si="2"/>
        <v>0</v>
      </c>
      <c r="L15" s="16">
        <f t="shared" si="3"/>
        <v>0</v>
      </c>
    </row>
    <row r="16" spans="1:12" ht="67.5">
      <c r="A16" s="9"/>
      <c r="B16" s="10"/>
      <c r="C16" s="10"/>
      <c r="D16" s="7" t="s">
        <v>21</v>
      </c>
      <c r="E16" s="2">
        <v>832992.4</v>
      </c>
      <c r="F16" s="8"/>
      <c r="G16" s="8">
        <f t="shared" si="8"/>
        <v>832992.4</v>
      </c>
      <c r="H16" s="2">
        <v>166025.7</v>
      </c>
      <c r="I16" s="14">
        <v>0</v>
      </c>
      <c r="J16" s="14">
        <v>23319.2</v>
      </c>
      <c r="K16" s="16">
        <f t="shared" si="2"/>
        <v>0</v>
      </c>
      <c r="L16" s="16">
        <f>J16/H16*100</f>
        <v>14.045536323593275</v>
      </c>
    </row>
    <row r="17" spans="1:12" ht="27">
      <c r="A17" s="9"/>
      <c r="B17" s="10"/>
      <c r="C17" s="10"/>
      <c r="D17" s="7" t="s">
        <v>22</v>
      </c>
      <c r="E17" s="2">
        <v>70100.2</v>
      </c>
      <c r="F17" s="8"/>
      <c r="G17" s="8">
        <f t="shared" si="8"/>
        <v>70100.2</v>
      </c>
      <c r="H17" s="2">
        <v>14020</v>
      </c>
      <c r="I17" s="14">
        <v>0</v>
      </c>
      <c r="J17" s="14">
        <v>4086</v>
      </c>
      <c r="K17" s="16">
        <f t="shared" si="2"/>
        <v>0</v>
      </c>
      <c r="L17" s="16">
        <f t="shared" si="3"/>
        <v>29.144079885877318</v>
      </c>
    </row>
    <row r="18" spans="1:12" ht="67.5">
      <c r="A18" s="9"/>
      <c r="B18" s="10"/>
      <c r="C18" s="10"/>
      <c r="D18" s="7" t="s">
        <v>23</v>
      </c>
      <c r="E18" s="2">
        <v>31401.2</v>
      </c>
      <c r="F18" s="8"/>
      <c r="G18" s="8">
        <f t="shared" si="8"/>
        <v>31401.2</v>
      </c>
      <c r="H18" s="2">
        <v>5675</v>
      </c>
      <c r="I18" s="14">
        <v>5089.3</v>
      </c>
      <c r="J18" s="14">
        <v>7438.1</v>
      </c>
      <c r="K18" s="16">
        <f t="shared" si="2"/>
        <v>89.67929515418503</v>
      </c>
      <c r="L18" s="16">
        <f t="shared" si="3"/>
        <v>131.06784140969162</v>
      </c>
    </row>
    <row r="19" spans="1:12" ht="40.5">
      <c r="A19" s="7"/>
      <c r="B19" s="7"/>
      <c r="C19" s="7"/>
      <c r="D19" s="7" t="s">
        <v>55</v>
      </c>
      <c r="E19" s="8">
        <v>91750</v>
      </c>
      <c r="F19" s="8"/>
      <c r="G19" s="8">
        <f t="shared" si="8"/>
        <v>91750</v>
      </c>
      <c r="H19" s="8">
        <v>22937.5</v>
      </c>
      <c r="I19" s="14">
        <v>14456.592</v>
      </c>
      <c r="J19" s="14">
        <v>26782.7</v>
      </c>
      <c r="K19" s="16">
        <f t="shared" si="2"/>
        <v>63.02601416893733</v>
      </c>
      <c r="L19" s="16">
        <f t="shared" si="3"/>
        <v>116.76381471389645</v>
      </c>
    </row>
    <row r="20" spans="1:12" ht="54">
      <c r="A20" s="7"/>
      <c r="B20" s="7"/>
      <c r="C20" s="7"/>
      <c r="D20" s="7" t="s">
        <v>64</v>
      </c>
      <c r="E20" s="2">
        <v>11555.7</v>
      </c>
      <c r="F20" s="8"/>
      <c r="G20" s="8">
        <f t="shared" si="8"/>
        <v>11555.7</v>
      </c>
      <c r="H20" s="2">
        <v>1929.8</v>
      </c>
      <c r="I20" s="14">
        <v>1909.1</v>
      </c>
      <c r="J20" s="14">
        <v>2867.9</v>
      </c>
      <c r="K20" s="16">
        <f t="shared" si="2"/>
        <v>98.92734998445435</v>
      </c>
      <c r="L20" s="16">
        <f t="shared" si="3"/>
        <v>148.61125505233704</v>
      </c>
    </row>
    <row r="21" spans="1:12" ht="73.5" customHeight="1">
      <c r="A21" s="9"/>
      <c r="B21" s="10"/>
      <c r="C21" s="10"/>
      <c r="D21" s="7" t="s">
        <v>65</v>
      </c>
      <c r="E21" s="2">
        <v>32800.3</v>
      </c>
      <c r="F21" s="8"/>
      <c r="G21" s="8">
        <f t="shared" si="8"/>
        <v>32800.3</v>
      </c>
      <c r="H21" s="2">
        <v>5477.6</v>
      </c>
      <c r="I21" s="14">
        <v>4444.4</v>
      </c>
      <c r="J21" s="14">
        <v>6666.6</v>
      </c>
      <c r="K21" s="16">
        <f t="shared" si="2"/>
        <v>81.1377245508982</v>
      </c>
      <c r="L21" s="16">
        <f t="shared" si="3"/>
        <v>121.70658682634729</v>
      </c>
    </row>
    <row r="22" spans="1:12" ht="13.5">
      <c r="A22" s="9"/>
      <c r="B22" s="10" t="s">
        <v>4</v>
      </c>
      <c r="C22" s="10"/>
      <c r="D22" s="23" t="s">
        <v>24</v>
      </c>
      <c r="E22" s="22">
        <f aca="true" t="shared" si="9" ref="E22:J22">E23</f>
        <v>2572142.5000000005</v>
      </c>
      <c r="F22" s="22">
        <f t="shared" si="9"/>
        <v>0</v>
      </c>
      <c r="G22" s="22">
        <f t="shared" si="9"/>
        <v>2572142.5000000005</v>
      </c>
      <c r="H22" s="22">
        <f t="shared" si="9"/>
        <v>627059</v>
      </c>
      <c r="I22" s="22">
        <f t="shared" si="9"/>
        <v>459165.7740000001</v>
      </c>
      <c r="J22" s="22">
        <f t="shared" si="9"/>
        <v>547607.9999999999</v>
      </c>
      <c r="K22" s="22">
        <f t="shared" si="2"/>
        <v>73.22529044316406</v>
      </c>
      <c r="L22" s="22">
        <f t="shared" si="3"/>
        <v>87.32958142694704</v>
      </c>
    </row>
    <row r="23" spans="1:12" ht="13.5">
      <c r="A23" s="9"/>
      <c r="B23" s="10"/>
      <c r="C23" s="10" t="s">
        <v>3</v>
      </c>
      <c r="D23" s="23" t="s">
        <v>24</v>
      </c>
      <c r="E23" s="22">
        <f aca="true" t="shared" si="10" ref="E23:J23">SUM(E24:E31)</f>
        <v>2572142.5000000005</v>
      </c>
      <c r="F23" s="22">
        <f t="shared" si="10"/>
        <v>0</v>
      </c>
      <c r="G23" s="22">
        <f t="shared" si="10"/>
        <v>2572142.5000000005</v>
      </c>
      <c r="H23" s="22">
        <f t="shared" si="10"/>
        <v>627059</v>
      </c>
      <c r="I23" s="22">
        <f t="shared" si="10"/>
        <v>459165.7740000001</v>
      </c>
      <c r="J23" s="22">
        <f t="shared" si="10"/>
        <v>547607.9999999999</v>
      </c>
      <c r="K23" s="22">
        <f t="shared" si="2"/>
        <v>73.22529044316406</v>
      </c>
      <c r="L23" s="22">
        <f t="shared" si="3"/>
        <v>87.32958142694704</v>
      </c>
    </row>
    <row r="24" spans="1:12" ht="40.5">
      <c r="A24" s="9"/>
      <c r="B24" s="10"/>
      <c r="C24" s="10"/>
      <c r="D24" s="11" t="s">
        <v>25</v>
      </c>
      <c r="E24" s="2">
        <v>2148776.6</v>
      </c>
      <c r="F24" s="8"/>
      <c r="G24" s="8">
        <f aca="true" t="shared" si="11" ref="G24:G31">E24+F24</f>
        <v>2148776.6</v>
      </c>
      <c r="H24" s="2">
        <v>537801.6</v>
      </c>
      <c r="I24" s="14">
        <v>381879.4</v>
      </c>
      <c r="J24" s="14">
        <v>449430.2</v>
      </c>
      <c r="K24" s="16">
        <f t="shared" si="2"/>
        <v>71.00748677579242</v>
      </c>
      <c r="L24" s="16">
        <f t="shared" si="3"/>
        <v>83.56802954844315</v>
      </c>
    </row>
    <row r="25" spans="1:12" ht="31.5" customHeight="1">
      <c r="A25" s="9"/>
      <c r="B25" s="10"/>
      <c r="C25" s="10"/>
      <c r="D25" s="11" t="s">
        <v>26</v>
      </c>
      <c r="E25" s="2">
        <v>135179.3</v>
      </c>
      <c r="F25" s="8"/>
      <c r="G25" s="8">
        <f t="shared" si="11"/>
        <v>135179.3</v>
      </c>
      <c r="H25" s="2">
        <v>33884.8</v>
      </c>
      <c r="I25" s="14">
        <v>30895.9</v>
      </c>
      <c r="J25" s="14">
        <v>29785.3</v>
      </c>
      <c r="K25" s="16">
        <f t="shared" si="2"/>
        <v>91.17923080555292</v>
      </c>
      <c r="L25" s="16">
        <f t="shared" si="3"/>
        <v>87.90165501935971</v>
      </c>
    </row>
    <row r="26" spans="1:12" ht="45" customHeight="1">
      <c r="A26" s="9"/>
      <c r="B26" s="10"/>
      <c r="C26" s="10"/>
      <c r="D26" s="11" t="s">
        <v>27</v>
      </c>
      <c r="E26" s="2">
        <v>13650.1</v>
      </c>
      <c r="F26" s="8"/>
      <c r="G26" s="8">
        <f t="shared" si="11"/>
        <v>13650.1</v>
      </c>
      <c r="H26" s="2">
        <v>3412.5</v>
      </c>
      <c r="I26" s="14">
        <v>1563.6</v>
      </c>
      <c r="J26" s="14">
        <v>1519.7</v>
      </c>
      <c r="K26" s="16">
        <f t="shared" si="2"/>
        <v>45.81978021978021</v>
      </c>
      <c r="L26" s="16">
        <f t="shared" si="3"/>
        <v>44.53333333333334</v>
      </c>
    </row>
    <row r="27" spans="1:12" ht="77.25" customHeight="1">
      <c r="A27" s="9"/>
      <c r="B27" s="10"/>
      <c r="C27" s="10"/>
      <c r="D27" s="11" t="s">
        <v>28</v>
      </c>
      <c r="E27" s="2">
        <v>212913.4</v>
      </c>
      <c r="F27" s="8"/>
      <c r="G27" s="8">
        <f t="shared" si="11"/>
        <v>212913.4</v>
      </c>
      <c r="H27" s="2">
        <v>40612.2</v>
      </c>
      <c r="I27" s="14">
        <v>34276.824</v>
      </c>
      <c r="J27" s="14">
        <v>51874</v>
      </c>
      <c r="K27" s="16">
        <f t="shared" si="2"/>
        <v>84.40031320637642</v>
      </c>
      <c r="L27" s="16">
        <f t="shared" si="3"/>
        <v>127.73009095788952</v>
      </c>
    </row>
    <row r="28" spans="1:12" ht="45" customHeight="1">
      <c r="A28" s="9"/>
      <c r="B28" s="10"/>
      <c r="C28" s="10"/>
      <c r="D28" s="11" t="s">
        <v>29</v>
      </c>
      <c r="E28" s="2">
        <v>24000.2</v>
      </c>
      <c r="F28" s="8"/>
      <c r="G28" s="8">
        <f t="shared" si="11"/>
        <v>24000.2</v>
      </c>
      <c r="H28" s="2">
        <v>4008</v>
      </c>
      <c r="I28" s="14">
        <v>4000</v>
      </c>
      <c r="J28" s="14">
        <v>6000</v>
      </c>
      <c r="K28" s="16">
        <f t="shared" si="2"/>
        <v>99.8003992015968</v>
      </c>
      <c r="L28" s="16">
        <f t="shared" si="3"/>
        <v>149.7005988023952</v>
      </c>
    </row>
    <row r="29" spans="1:12" ht="54">
      <c r="A29" s="9"/>
      <c r="B29" s="10"/>
      <c r="C29" s="10"/>
      <c r="D29" s="11" t="s">
        <v>66</v>
      </c>
      <c r="E29" s="2">
        <v>18467.1</v>
      </c>
      <c r="F29" s="8"/>
      <c r="G29" s="8">
        <f t="shared" si="11"/>
        <v>18467.1</v>
      </c>
      <c r="H29" s="2">
        <v>3583.9</v>
      </c>
      <c r="I29" s="14">
        <v>2982.65</v>
      </c>
      <c r="J29" s="14">
        <v>4497.1</v>
      </c>
      <c r="K29" s="16">
        <f t="shared" si="2"/>
        <v>83.22358324730043</v>
      </c>
      <c r="L29" s="16">
        <f t="shared" si="3"/>
        <v>125.48062166913141</v>
      </c>
    </row>
    <row r="30" spans="1:12" ht="45" customHeight="1">
      <c r="A30" s="9"/>
      <c r="B30" s="10"/>
      <c r="C30" s="10"/>
      <c r="D30" s="11" t="s">
        <v>67</v>
      </c>
      <c r="E30" s="1">
        <v>12444.6</v>
      </c>
      <c r="F30" s="8"/>
      <c r="G30" s="8">
        <f t="shared" si="11"/>
        <v>12444.6</v>
      </c>
      <c r="H30" s="1">
        <v>2078.2</v>
      </c>
      <c r="I30" s="14">
        <v>2074</v>
      </c>
      <c r="J30" s="14">
        <v>3111</v>
      </c>
      <c r="K30" s="16">
        <f t="shared" si="2"/>
        <v>99.79790203060341</v>
      </c>
      <c r="L30" s="16">
        <f t="shared" si="3"/>
        <v>149.69685304590513</v>
      </c>
    </row>
    <row r="31" spans="1:12" ht="45" customHeight="1">
      <c r="A31" s="9"/>
      <c r="B31" s="10"/>
      <c r="C31" s="10"/>
      <c r="D31" s="11" t="s">
        <v>68</v>
      </c>
      <c r="E31" s="1">
        <v>6711.2</v>
      </c>
      <c r="F31" s="8"/>
      <c r="G31" s="8">
        <f t="shared" si="11"/>
        <v>6711.2</v>
      </c>
      <c r="H31" s="1">
        <v>1677.8</v>
      </c>
      <c r="I31" s="14">
        <v>1493.4</v>
      </c>
      <c r="J31" s="14">
        <v>1390.7</v>
      </c>
      <c r="K31" s="16">
        <f t="shared" si="2"/>
        <v>89.00941709381334</v>
      </c>
      <c r="L31" s="16">
        <f t="shared" si="3"/>
        <v>82.8883061151508</v>
      </c>
    </row>
    <row r="32" spans="1:12" ht="13.5">
      <c r="A32" s="9"/>
      <c r="B32" s="10" t="s">
        <v>5</v>
      </c>
      <c r="C32" s="10"/>
      <c r="D32" s="23" t="s">
        <v>30</v>
      </c>
      <c r="E32" s="22">
        <f aca="true" t="shared" si="12" ref="E32:J32">E33</f>
        <v>3471509.4</v>
      </c>
      <c r="F32" s="22">
        <f t="shared" si="12"/>
        <v>0</v>
      </c>
      <c r="G32" s="22">
        <f t="shared" si="12"/>
        <v>3471509.4</v>
      </c>
      <c r="H32" s="22">
        <f t="shared" si="12"/>
        <v>852557.9000000001</v>
      </c>
      <c r="I32" s="22">
        <f t="shared" si="12"/>
        <v>724473.2790000001</v>
      </c>
      <c r="J32" s="22">
        <f t="shared" si="12"/>
        <v>704337.617</v>
      </c>
      <c r="K32" s="22">
        <f t="shared" si="2"/>
        <v>84.97643139545126</v>
      </c>
      <c r="L32" s="22">
        <f t="shared" si="3"/>
        <v>82.61463731671478</v>
      </c>
    </row>
    <row r="33" spans="1:12" ht="13.5">
      <c r="A33" s="9"/>
      <c r="B33" s="10"/>
      <c r="C33" s="10" t="s">
        <v>3</v>
      </c>
      <c r="D33" s="23" t="s">
        <v>30</v>
      </c>
      <c r="E33" s="22">
        <f aca="true" t="shared" si="13" ref="E33:J33">SUM(E34:E46)</f>
        <v>3471509.4</v>
      </c>
      <c r="F33" s="22">
        <f t="shared" si="13"/>
        <v>0</v>
      </c>
      <c r="G33" s="22">
        <f t="shared" si="13"/>
        <v>3471509.4</v>
      </c>
      <c r="H33" s="22">
        <f t="shared" si="13"/>
        <v>852557.9000000001</v>
      </c>
      <c r="I33" s="22">
        <f t="shared" si="13"/>
        <v>724473.2790000001</v>
      </c>
      <c r="J33" s="22">
        <f t="shared" si="13"/>
        <v>704337.617</v>
      </c>
      <c r="K33" s="22">
        <f t="shared" si="2"/>
        <v>84.97643139545126</v>
      </c>
      <c r="L33" s="22">
        <f t="shared" si="3"/>
        <v>82.61463731671478</v>
      </c>
    </row>
    <row r="34" spans="1:12" ht="72.75" customHeight="1">
      <c r="A34" s="11"/>
      <c r="B34" s="11"/>
      <c r="C34" s="11"/>
      <c r="D34" s="11" t="s">
        <v>31</v>
      </c>
      <c r="E34" s="2">
        <v>15997.1</v>
      </c>
      <c r="F34" s="12"/>
      <c r="G34" s="8">
        <f aca="true" t="shared" si="14" ref="G34:G39">E34+F34</f>
        <v>15997.1</v>
      </c>
      <c r="H34" s="2">
        <v>3121.8</v>
      </c>
      <c r="I34" s="14">
        <v>0</v>
      </c>
      <c r="J34" s="14">
        <v>0</v>
      </c>
      <c r="K34" s="16">
        <f t="shared" si="2"/>
        <v>0</v>
      </c>
      <c r="L34" s="16">
        <f t="shared" si="3"/>
        <v>0</v>
      </c>
    </row>
    <row r="35" spans="1:12" ht="30.75" customHeight="1">
      <c r="A35" s="9"/>
      <c r="B35" s="10"/>
      <c r="C35" s="10"/>
      <c r="D35" s="11" t="s">
        <v>32</v>
      </c>
      <c r="E35" s="2">
        <v>2017270.6</v>
      </c>
      <c r="F35" s="12"/>
      <c r="G35" s="8">
        <f t="shared" si="14"/>
        <v>2017270.6</v>
      </c>
      <c r="H35" s="2">
        <v>504878.7</v>
      </c>
      <c r="I35" s="14">
        <v>470844.4</v>
      </c>
      <c r="J35" s="14">
        <v>451143.5</v>
      </c>
      <c r="K35" s="16">
        <f t="shared" si="2"/>
        <v>93.25891545830711</v>
      </c>
      <c r="L35" s="16">
        <f t="shared" si="3"/>
        <v>89.35680986343849</v>
      </c>
    </row>
    <row r="36" spans="1:12" ht="81">
      <c r="A36" s="9"/>
      <c r="B36" s="10"/>
      <c r="C36" s="10"/>
      <c r="D36" s="11" t="s">
        <v>33</v>
      </c>
      <c r="E36" s="2">
        <v>23118.6</v>
      </c>
      <c r="F36" s="12"/>
      <c r="G36" s="8">
        <f t="shared" si="14"/>
        <v>23118.6</v>
      </c>
      <c r="H36" s="2">
        <v>6473.2</v>
      </c>
      <c r="I36" s="14">
        <v>3790.5</v>
      </c>
      <c r="J36" s="2">
        <v>5888.3</v>
      </c>
      <c r="K36" s="16">
        <f t="shared" si="2"/>
        <v>58.55681888401409</v>
      </c>
      <c r="L36" s="16">
        <f t="shared" si="3"/>
        <v>90.96428350738431</v>
      </c>
    </row>
    <row r="37" spans="1:12" ht="45" customHeight="1">
      <c r="A37" s="9"/>
      <c r="B37" s="10"/>
      <c r="C37" s="10"/>
      <c r="D37" s="11" t="s">
        <v>34</v>
      </c>
      <c r="E37" s="2">
        <v>237995.7</v>
      </c>
      <c r="F37" s="12"/>
      <c r="G37" s="8">
        <f t="shared" si="14"/>
        <v>237995.7</v>
      </c>
      <c r="H37" s="2">
        <v>59618.9</v>
      </c>
      <c r="I37" s="14">
        <v>50690.75</v>
      </c>
      <c r="J37" s="14">
        <v>48483.83</v>
      </c>
      <c r="K37" s="16">
        <f t="shared" si="2"/>
        <v>85.02463145076477</v>
      </c>
      <c r="L37" s="16">
        <f t="shared" si="3"/>
        <v>81.32291940978448</v>
      </c>
    </row>
    <row r="38" spans="1:12" ht="27">
      <c r="A38" s="9"/>
      <c r="B38" s="10"/>
      <c r="C38" s="10"/>
      <c r="D38" s="11" t="s">
        <v>35</v>
      </c>
      <c r="E38" s="2">
        <v>646080.7</v>
      </c>
      <c r="F38" s="12"/>
      <c r="G38" s="8">
        <f t="shared" si="14"/>
        <v>646080.7</v>
      </c>
      <c r="H38" s="2">
        <v>161820.2</v>
      </c>
      <c r="I38" s="14">
        <v>134929.7</v>
      </c>
      <c r="J38" s="14">
        <v>126022.14</v>
      </c>
      <c r="K38" s="16">
        <f t="shared" si="2"/>
        <v>83.382482533083</v>
      </c>
      <c r="L38" s="16">
        <f t="shared" si="3"/>
        <v>77.87787927588768</v>
      </c>
    </row>
    <row r="39" spans="1:12" ht="67.5">
      <c r="A39" s="9"/>
      <c r="B39" s="10"/>
      <c r="C39" s="10"/>
      <c r="D39" s="11" t="s">
        <v>36</v>
      </c>
      <c r="E39" s="2">
        <v>74667.3</v>
      </c>
      <c r="F39" s="12"/>
      <c r="G39" s="8">
        <f t="shared" si="14"/>
        <v>74667.3</v>
      </c>
      <c r="H39" s="2">
        <v>12469.4</v>
      </c>
      <c r="I39" s="14">
        <v>4156.3</v>
      </c>
      <c r="J39" s="2">
        <v>12469.4</v>
      </c>
      <c r="K39" s="16">
        <f t="shared" si="2"/>
        <v>33.33199672799012</v>
      </c>
      <c r="L39" s="16">
        <f t="shared" si="3"/>
        <v>100</v>
      </c>
    </row>
    <row r="40" spans="1:12" ht="40.5">
      <c r="A40" s="9"/>
      <c r="B40" s="10"/>
      <c r="C40" s="10"/>
      <c r="D40" s="11" t="s">
        <v>37</v>
      </c>
      <c r="E40" s="2">
        <v>152828.4</v>
      </c>
      <c r="F40" s="12"/>
      <c r="G40" s="8">
        <f aca="true" t="shared" si="15" ref="G40:G83">E40+F40</f>
        <v>152828.4</v>
      </c>
      <c r="H40" s="2">
        <v>31369.9</v>
      </c>
      <c r="I40" s="14">
        <v>8190.149</v>
      </c>
      <c r="J40" s="14">
        <v>9112.147</v>
      </c>
      <c r="K40" s="16">
        <f t="shared" si="2"/>
        <v>26.108304457457628</v>
      </c>
      <c r="L40" s="16">
        <f t="shared" si="3"/>
        <v>29.04742125413215</v>
      </c>
    </row>
    <row r="41" spans="1:12" ht="81">
      <c r="A41" s="9"/>
      <c r="B41" s="10"/>
      <c r="C41" s="10"/>
      <c r="D41" s="11" t="s">
        <v>38</v>
      </c>
      <c r="E41" s="2">
        <v>5820</v>
      </c>
      <c r="F41" s="12"/>
      <c r="G41" s="8">
        <f t="shared" si="15"/>
        <v>5820</v>
      </c>
      <c r="H41" s="2">
        <v>1455</v>
      </c>
      <c r="I41" s="14">
        <v>523</v>
      </c>
      <c r="J41" s="14">
        <v>791</v>
      </c>
      <c r="K41" s="16">
        <f t="shared" si="2"/>
        <v>35.945017182130584</v>
      </c>
      <c r="L41" s="16">
        <f t="shared" si="3"/>
        <v>54.36426116838488</v>
      </c>
    </row>
    <row r="42" spans="1:12" ht="67.5">
      <c r="A42" s="11"/>
      <c r="B42" s="11"/>
      <c r="C42" s="11"/>
      <c r="D42" s="11" t="s">
        <v>39</v>
      </c>
      <c r="E42" s="2">
        <v>550</v>
      </c>
      <c r="F42" s="12"/>
      <c r="G42" s="8">
        <f t="shared" si="15"/>
        <v>550</v>
      </c>
      <c r="H42" s="2">
        <v>150</v>
      </c>
      <c r="I42" s="14">
        <v>150</v>
      </c>
      <c r="J42" s="14">
        <v>150</v>
      </c>
      <c r="K42" s="16">
        <f t="shared" si="2"/>
        <v>100</v>
      </c>
      <c r="L42" s="16">
        <f t="shared" si="3"/>
        <v>100</v>
      </c>
    </row>
    <row r="43" spans="1:12" ht="54">
      <c r="A43" s="9"/>
      <c r="B43" s="10"/>
      <c r="C43" s="10"/>
      <c r="D43" s="11" t="s">
        <v>40</v>
      </c>
      <c r="E43" s="2">
        <v>24483.8</v>
      </c>
      <c r="F43" s="12"/>
      <c r="G43" s="8">
        <f t="shared" si="15"/>
        <v>24483.8</v>
      </c>
      <c r="H43" s="2">
        <v>6121</v>
      </c>
      <c r="I43" s="14">
        <v>1629.98</v>
      </c>
      <c r="J43" s="14">
        <v>3555.7</v>
      </c>
      <c r="K43" s="16">
        <f t="shared" si="2"/>
        <v>26.629308936448293</v>
      </c>
      <c r="L43" s="16">
        <f t="shared" si="3"/>
        <v>58.09018134291782</v>
      </c>
    </row>
    <row r="44" spans="1:12" ht="47.25" customHeight="1">
      <c r="A44" s="9"/>
      <c r="B44" s="10"/>
      <c r="C44" s="10"/>
      <c r="D44" s="11" t="s">
        <v>41</v>
      </c>
      <c r="E44" s="2">
        <v>34585.2</v>
      </c>
      <c r="F44" s="12"/>
      <c r="G44" s="8">
        <f t="shared" si="15"/>
        <v>34585.2</v>
      </c>
      <c r="H44" s="2">
        <v>8676.3</v>
      </c>
      <c r="I44" s="14">
        <v>6831.3</v>
      </c>
      <c r="J44" s="14">
        <v>6167.7</v>
      </c>
      <c r="K44" s="16">
        <f t="shared" si="2"/>
        <v>78.73517513225686</v>
      </c>
      <c r="L44" s="16">
        <f t="shared" si="3"/>
        <v>71.08675357007019</v>
      </c>
    </row>
    <row r="45" spans="1:12" ht="72" customHeight="1">
      <c r="A45" s="11"/>
      <c r="B45" s="11"/>
      <c r="C45" s="11"/>
      <c r="D45" s="11" t="s">
        <v>42</v>
      </c>
      <c r="E45" s="2">
        <v>38112</v>
      </c>
      <c r="F45" s="12"/>
      <c r="G45" s="8">
        <f t="shared" si="15"/>
        <v>38112</v>
      </c>
      <c r="H45" s="2">
        <v>6364.7</v>
      </c>
      <c r="I45" s="14">
        <v>4397.6</v>
      </c>
      <c r="J45" s="14">
        <v>6596.4</v>
      </c>
      <c r="K45" s="16">
        <f t="shared" si="2"/>
        <v>69.09359435637187</v>
      </c>
      <c r="L45" s="16">
        <f t="shared" si="3"/>
        <v>103.64039153455779</v>
      </c>
    </row>
    <row r="46" spans="1:12" ht="40.5">
      <c r="A46" s="9"/>
      <c r="B46" s="10"/>
      <c r="C46" s="10"/>
      <c r="D46" s="11" t="s">
        <v>43</v>
      </c>
      <c r="E46" s="2">
        <v>200000</v>
      </c>
      <c r="F46" s="12"/>
      <c r="G46" s="8">
        <f t="shared" si="15"/>
        <v>200000</v>
      </c>
      <c r="H46" s="2">
        <v>50038.8</v>
      </c>
      <c r="I46" s="14">
        <v>38339.6</v>
      </c>
      <c r="J46" s="14">
        <v>33957.5</v>
      </c>
      <c r="K46" s="16">
        <f t="shared" si="2"/>
        <v>76.61974307937041</v>
      </c>
      <c r="L46" s="16">
        <f t="shared" si="3"/>
        <v>67.86233882507175</v>
      </c>
    </row>
    <row r="47" spans="1:12" ht="13.5">
      <c r="A47" s="9"/>
      <c r="B47" s="10" t="s">
        <v>6</v>
      </c>
      <c r="C47" s="10"/>
      <c r="D47" s="23" t="s">
        <v>44</v>
      </c>
      <c r="E47" s="22">
        <f aca="true" t="shared" si="16" ref="E47:J47">E48</f>
        <v>1627449.5</v>
      </c>
      <c r="F47" s="22">
        <f t="shared" si="16"/>
        <v>0</v>
      </c>
      <c r="G47" s="22">
        <f t="shared" si="15"/>
        <v>1627449.5</v>
      </c>
      <c r="H47" s="22">
        <f t="shared" si="16"/>
        <v>206023.4</v>
      </c>
      <c r="I47" s="22">
        <f t="shared" si="16"/>
        <v>16276.467</v>
      </c>
      <c r="J47" s="22">
        <f t="shared" si="16"/>
        <v>18715.767</v>
      </c>
      <c r="K47" s="22">
        <f t="shared" si="2"/>
        <v>7.9003001600789045</v>
      </c>
      <c r="L47" s="22">
        <f t="shared" si="3"/>
        <v>9.084291881407648</v>
      </c>
    </row>
    <row r="48" spans="1:12" ht="13.5">
      <c r="A48" s="9"/>
      <c r="B48" s="10"/>
      <c r="C48" s="10" t="s">
        <v>3</v>
      </c>
      <c r="D48" s="23" t="s">
        <v>44</v>
      </c>
      <c r="E48" s="22">
        <f>SUM(E49:E63)</f>
        <v>1627449.5</v>
      </c>
      <c r="F48" s="22">
        <f>SUM(F49:F63)</f>
        <v>0</v>
      </c>
      <c r="G48" s="22">
        <f t="shared" si="15"/>
        <v>1627449.5</v>
      </c>
      <c r="H48" s="22">
        <f>SUM(H49:H63)</f>
        <v>206023.4</v>
      </c>
      <c r="I48" s="22">
        <f>SUM(I49:I63)</f>
        <v>16276.467</v>
      </c>
      <c r="J48" s="22">
        <f>SUM(J49:J63)</f>
        <v>18715.767</v>
      </c>
      <c r="K48" s="22">
        <f t="shared" si="2"/>
        <v>7.9003001600789045</v>
      </c>
      <c r="L48" s="22">
        <f t="shared" si="3"/>
        <v>9.084291881407648</v>
      </c>
    </row>
    <row r="49" spans="1:12" ht="54">
      <c r="A49" s="11"/>
      <c r="B49" s="11"/>
      <c r="C49" s="11"/>
      <c r="D49" s="11" t="s">
        <v>45</v>
      </c>
      <c r="E49" s="2">
        <v>31400</v>
      </c>
      <c r="F49" s="12"/>
      <c r="G49" s="8">
        <f t="shared" si="15"/>
        <v>31400</v>
      </c>
      <c r="H49" s="2">
        <v>3140</v>
      </c>
      <c r="I49" s="14">
        <v>0</v>
      </c>
      <c r="J49" s="14">
        <v>0</v>
      </c>
      <c r="K49" s="16">
        <f t="shared" si="2"/>
        <v>0</v>
      </c>
      <c r="L49" s="16">
        <f t="shared" si="3"/>
        <v>0</v>
      </c>
    </row>
    <row r="50" spans="1:12" ht="96" customHeight="1">
      <c r="A50" s="11"/>
      <c r="B50" s="11"/>
      <c r="C50" s="11"/>
      <c r="D50" s="11" t="s">
        <v>46</v>
      </c>
      <c r="E50" s="2">
        <v>67650</v>
      </c>
      <c r="F50" s="12"/>
      <c r="G50" s="8">
        <f t="shared" si="15"/>
        <v>67650</v>
      </c>
      <c r="H50" s="2">
        <v>6765</v>
      </c>
      <c r="I50" s="14">
        <v>0</v>
      </c>
      <c r="J50" s="14">
        <v>0</v>
      </c>
      <c r="K50" s="16">
        <f t="shared" si="2"/>
        <v>0</v>
      </c>
      <c r="L50" s="16">
        <f t="shared" si="3"/>
        <v>0</v>
      </c>
    </row>
    <row r="51" spans="1:12" ht="88.5" customHeight="1">
      <c r="A51" s="11"/>
      <c r="B51" s="11"/>
      <c r="C51" s="11"/>
      <c r="D51" s="11" t="s">
        <v>92</v>
      </c>
      <c r="E51" s="2">
        <v>78110</v>
      </c>
      <c r="F51" s="12"/>
      <c r="G51" s="8">
        <f t="shared" si="15"/>
        <v>78110</v>
      </c>
      <c r="H51" s="2">
        <v>7756.3</v>
      </c>
      <c r="I51" s="14">
        <v>0</v>
      </c>
      <c r="J51" s="14">
        <v>0</v>
      </c>
      <c r="K51" s="16">
        <f t="shared" si="2"/>
        <v>0</v>
      </c>
      <c r="L51" s="16">
        <f t="shared" si="3"/>
        <v>0</v>
      </c>
    </row>
    <row r="52" spans="1:12" ht="54">
      <c r="A52" s="9"/>
      <c r="B52" s="10"/>
      <c r="C52" s="10"/>
      <c r="D52" s="11" t="s">
        <v>47</v>
      </c>
      <c r="E52" s="2">
        <v>22029.5</v>
      </c>
      <c r="F52" s="12"/>
      <c r="G52" s="8">
        <f t="shared" si="15"/>
        <v>22029.5</v>
      </c>
      <c r="H52" s="2">
        <v>5539.6</v>
      </c>
      <c r="I52" s="14">
        <v>5100.2</v>
      </c>
      <c r="J52" s="14">
        <v>5095</v>
      </c>
      <c r="K52" s="16">
        <f t="shared" si="2"/>
        <v>92.06801935157772</v>
      </c>
      <c r="L52" s="16">
        <f t="shared" si="3"/>
        <v>91.97414975810527</v>
      </c>
    </row>
    <row r="53" spans="1:12" ht="40.5">
      <c r="A53" s="11"/>
      <c r="B53" s="11"/>
      <c r="C53" s="11"/>
      <c r="D53" s="11" t="s">
        <v>48</v>
      </c>
      <c r="E53" s="2">
        <v>27465.6</v>
      </c>
      <c r="F53" s="12"/>
      <c r="G53" s="8">
        <f t="shared" si="15"/>
        <v>27465.6</v>
      </c>
      <c r="H53" s="2">
        <v>12480</v>
      </c>
      <c r="I53" s="14">
        <v>2365</v>
      </c>
      <c r="J53" s="14">
        <v>2365</v>
      </c>
      <c r="K53" s="16">
        <f t="shared" si="2"/>
        <v>18.95032051282051</v>
      </c>
      <c r="L53" s="16">
        <f t="shared" si="3"/>
        <v>18.95032051282051</v>
      </c>
    </row>
    <row r="54" spans="1:12" ht="27">
      <c r="A54" s="11"/>
      <c r="B54" s="11"/>
      <c r="C54" s="11"/>
      <c r="D54" s="11" t="s">
        <v>69</v>
      </c>
      <c r="E54" s="2">
        <v>7000</v>
      </c>
      <c r="F54" s="12"/>
      <c r="G54" s="8">
        <f t="shared" si="15"/>
        <v>7000</v>
      </c>
      <c r="H54" s="2">
        <v>700</v>
      </c>
      <c r="I54" s="14">
        <v>0</v>
      </c>
      <c r="J54" s="14">
        <v>0</v>
      </c>
      <c r="K54" s="16">
        <f t="shared" si="2"/>
        <v>0</v>
      </c>
      <c r="L54" s="16">
        <f t="shared" si="3"/>
        <v>0</v>
      </c>
    </row>
    <row r="55" spans="1:12" ht="54">
      <c r="A55" s="11"/>
      <c r="B55" s="11"/>
      <c r="C55" s="11"/>
      <c r="D55" s="11" t="s">
        <v>70</v>
      </c>
      <c r="E55" s="2">
        <v>163597.8</v>
      </c>
      <c r="F55" s="12"/>
      <c r="G55" s="8">
        <f t="shared" si="15"/>
        <v>163597.8</v>
      </c>
      <c r="H55" s="2">
        <v>35056.7</v>
      </c>
      <c r="I55" s="14">
        <v>0</v>
      </c>
      <c r="J55" s="14">
        <v>0</v>
      </c>
      <c r="K55" s="16">
        <f t="shared" si="2"/>
        <v>0</v>
      </c>
      <c r="L55" s="16">
        <f t="shared" si="3"/>
        <v>0</v>
      </c>
    </row>
    <row r="56" spans="1:12" ht="54">
      <c r="A56" s="11"/>
      <c r="B56" s="11"/>
      <c r="C56" s="11"/>
      <c r="D56" s="11" t="s">
        <v>71</v>
      </c>
      <c r="E56" s="2">
        <v>230250</v>
      </c>
      <c r="F56" s="12"/>
      <c r="G56" s="8">
        <f t="shared" si="15"/>
        <v>230250</v>
      </c>
      <c r="H56" s="2">
        <v>22630</v>
      </c>
      <c r="I56" s="14">
        <v>0</v>
      </c>
      <c r="J56" s="14">
        <v>0</v>
      </c>
      <c r="K56" s="16">
        <f t="shared" si="2"/>
        <v>0</v>
      </c>
      <c r="L56" s="16">
        <f t="shared" si="3"/>
        <v>0</v>
      </c>
    </row>
    <row r="57" spans="1:12" ht="54">
      <c r="A57" s="11"/>
      <c r="B57" s="11"/>
      <c r="C57" s="11"/>
      <c r="D57" s="11" t="s">
        <v>72</v>
      </c>
      <c r="E57" s="8">
        <v>683494.4</v>
      </c>
      <c r="F57" s="12"/>
      <c r="G57" s="8">
        <f t="shared" si="15"/>
        <v>683494.4</v>
      </c>
      <c r="H57" s="8">
        <v>68097.2</v>
      </c>
      <c r="I57" s="14">
        <v>0</v>
      </c>
      <c r="J57" s="14">
        <v>0</v>
      </c>
      <c r="K57" s="16">
        <f t="shared" si="2"/>
        <v>0</v>
      </c>
      <c r="L57" s="16">
        <f t="shared" si="3"/>
        <v>0</v>
      </c>
    </row>
    <row r="58" spans="1:12" ht="54">
      <c r="A58" s="11"/>
      <c r="B58" s="11"/>
      <c r="C58" s="11"/>
      <c r="D58" s="11" t="s">
        <v>73</v>
      </c>
      <c r="E58" s="8">
        <v>32650</v>
      </c>
      <c r="F58" s="12"/>
      <c r="G58" s="8">
        <f t="shared" si="15"/>
        <v>32650</v>
      </c>
      <c r="H58" s="8">
        <v>3250</v>
      </c>
      <c r="I58" s="14">
        <v>0</v>
      </c>
      <c r="J58" s="14">
        <v>0</v>
      </c>
      <c r="K58" s="16">
        <f t="shared" si="2"/>
        <v>0</v>
      </c>
      <c r="L58" s="16">
        <f t="shared" si="3"/>
        <v>0</v>
      </c>
    </row>
    <row r="59" spans="1:12" ht="81">
      <c r="A59" s="11"/>
      <c r="B59" s="11"/>
      <c r="C59" s="11"/>
      <c r="D59" s="11" t="s">
        <v>74</v>
      </c>
      <c r="E59" s="2">
        <v>70620</v>
      </c>
      <c r="F59" s="12"/>
      <c r="G59" s="8">
        <f t="shared" si="15"/>
        <v>70620</v>
      </c>
      <c r="H59" s="2">
        <v>15015</v>
      </c>
      <c r="I59" s="14">
        <v>8811.267</v>
      </c>
      <c r="J59" s="14">
        <v>8811.267</v>
      </c>
      <c r="K59" s="16">
        <f t="shared" si="2"/>
        <v>58.683096903096896</v>
      </c>
      <c r="L59" s="16">
        <f t="shared" si="3"/>
        <v>58.683096903096896</v>
      </c>
    </row>
    <row r="60" spans="1:12" s="13" customFormat="1" ht="81">
      <c r="A60" s="11"/>
      <c r="B60" s="11"/>
      <c r="C60" s="11"/>
      <c r="D60" s="11" t="s">
        <v>75</v>
      </c>
      <c r="E60" s="2">
        <v>10000</v>
      </c>
      <c r="F60" s="12"/>
      <c r="G60" s="8">
        <f t="shared" si="15"/>
        <v>10000</v>
      </c>
      <c r="H60" s="2">
        <v>1000</v>
      </c>
      <c r="I60" s="15">
        <v>0</v>
      </c>
      <c r="J60" s="14">
        <v>0</v>
      </c>
      <c r="K60" s="16">
        <f t="shared" si="2"/>
        <v>0</v>
      </c>
      <c r="L60" s="16">
        <f t="shared" si="3"/>
        <v>0</v>
      </c>
    </row>
    <row r="61" spans="1:12" s="13" customFormat="1" ht="67.5">
      <c r="A61" s="11"/>
      <c r="B61" s="11"/>
      <c r="C61" s="11"/>
      <c r="D61" s="11" t="s">
        <v>76</v>
      </c>
      <c r="E61" s="2">
        <v>72404.3</v>
      </c>
      <c r="F61" s="12"/>
      <c r="G61" s="8">
        <f t="shared" si="15"/>
        <v>72404.3</v>
      </c>
      <c r="H61" s="2">
        <v>10860.7</v>
      </c>
      <c r="I61" s="15">
        <v>0</v>
      </c>
      <c r="J61" s="14">
        <v>0</v>
      </c>
      <c r="K61" s="16">
        <f t="shared" si="2"/>
        <v>0</v>
      </c>
      <c r="L61" s="16">
        <f t="shared" si="3"/>
        <v>0</v>
      </c>
    </row>
    <row r="62" spans="1:12" s="13" customFormat="1" ht="99" customHeight="1">
      <c r="A62" s="11"/>
      <c r="B62" s="11"/>
      <c r="C62" s="11"/>
      <c r="D62" s="11" t="s">
        <v>77</v>
      </c>
      <c r="E62" s="2">
        <v>121000</v>
      </c>
      <c r="F62" s="12"/>
      <c r="G62" s="8">
        <f t="shared" si="15"/>
        <v>121000</v>
      </c>
      <c r="H62" s="2">
        <v>12100</v>
      </c>
      <c r="I62" s="15">
        <v>0</v>
      </c>
      <c r="J62" s="14">
        <v>0</v>
      </c>
      <c r="K62" s="16">
        <f t="shared" si="2"/>
        <v>0</v>
      </c>
      <c r="L62" s="16">
        <f t="shared" si="3"/>
        <v>0</v>
      </c>
    </row>
    <row r="63" spans="1:12" s="13" customFormat="1" ht="40.5">
      <c r="A63" s="11"/>
      <c r="B63" s="11"/>
      <c r="C63" s="11"/>
      <c r="D63" s="11" t="s">
        <v>78</v>
      </c>
      <c r="E63" s="2">
        <v>9777.9</v>
      </c>
      <c r="F63" s="12"/>
      <c r="G63" s="8">
        <f t="shared" si="15"/>
        <v>9777.9</v>
      </c>
      <c r="H63" s="2">
        <v>1632.9</v>
      </c>
      <c r="I63" s="15">
        <v>0</v>
      </c>
      <c r="J63" s="14">
        <v>2444.5</v>
      </c>
      <c r="K63" s="16">
        <f t="shared" si="2"/>
        <v>0</v>
      </c>
      <c r="L63" s="16">
        <f t="shared" si="3"/>
        <v>149.7029824239084</v>
      </c>
    </row>
    <row r="64" spans="1:12" ht="33.75" customHeight="1">
      <c r="A64" s="9"/>
      <c r="B64" s="10" t="s">
        <v>7</v>
      </c>
      <c r="C64" s="10"/>
      <c r="D64" s="23" t="s">
        <v>49</v>
      </c>
      <c r="E64" s="22">
        <f aca="true" t="shared" si="17" ref="E64:J64">E65</f>
        <v>72495.3</v>
      </c>
      <c r="F64" s="22">
        <f t="shared" si="17"/>
        <v>0</v>
      </c>
      <c r="G64" s="8">
        <f t="shared" si="15"/>
        <v>72495.3</v>
      </c>
      <c r="H64" s="22">
        <f t="shared" si="17"/>
        <v>16058</v>
      </c>
      <c r="I64" s="22">
        <f t="shared" si="17"/>
        <v>12662.5</v>
      </c>
      <c r="J64" s="22">
        <f t="shared" si="17"/>
        <v>17003.5</v>
      </c>
      <c r="K64" s="22">
        <f aca="true" t="shared" si="18" ref="K64:K83">I64/H64*100</f>
        <v>78.8547764354216</v>
      </c>
      <c r="L64" s="22">
        <f aca="true" t="shared" si="19" ref="L64:L83">J64/H64*100</f>
        <v>105.8880308880309</v>
      </c>
    </row>
    <row r="65" spans="1:12" ht="33.75" customHeight="1">
      <c r="A65" s="9"/>
      <c r="B65" s="10"/>
      <c r="C65" s="10" t="s">
        <v>3</v>
      </c>
      <c r="D65" s="23" t="s">
        <v>49</v>
      </c>
      <c r="E65" s="22">
        <f aca="true" t="shared" si="20" ref="E65:J65">E66+E67</f>
        <v>72495.3</v>
      </c>
      <c r="F65" s="22">
        <f t="shared" si="20"/>
        <v>0</v>
      </c>
      <c r="G65" s="8">
        <f t="shared" si="15"/>
        <v>72495.3</v>
      </c>
      <c r="H65" s="22">
        <f t="shared" si="20"/>
        <v>16058</v>
      </c>
      <c r="I65" s="22">
        <f t="shared" si="20"/>
        <v>12662.5</v>
      </c>
      <c r="J65" s="22">
        <f t="shared" si="20"/>
        <v>17003.5</v>
      </c>
      <c r="K65" s="22">
        <f t="shared" si="18"/>
        <v>78.8547764354216</v>
      </c>
      <c r="L65" s="22">
        <f t="shared" si="19"/>
        <v>105.8880308880309</v>
      </c>
    </row>
    <row r="66" spans="1:12" ht="48" customHeight="1">
      <c r="A66" s="9"/>
      <c r="B66" s="10"/>
      <c r="C66" s="10"/>
      <c r="D66" s="11" t="s">
        <v>50</v>
      </c>
      <c r="E66" s="2">
        <v>52629.1</v>
      </c>
      <c r="F66" s="12"/>
      <c r="G66" s="8">
        <f t="shared" si="15"/>
        <v>52629.1</v>
      </c>
      <c r="H66" s="2">
        <v>11091.5</v>
      </c>
      <c r="I66" s="14">
        <v>8632.2</v>
      </c>
      <c r="J66" s="14">
        <v>13062.3</v>
      </c>
      <c r="K66" s="16">
        <f t="shared" si="18"/>
        <v>77.82716494612993</v>
      </c>
      <c r="L66" s="16">
        <f t="shared" si="19"/>
        <v>117.76856151106702</v>
      </c>
    </row>
    <row r="67" spans="1:12" ht="41.25" customHeight="1">
      <c r="A67" s="9"/>
      <c r="B67" s="10"/>
      <c r="C67" s="10"/>
      <c r="D67" s="11" t="s">
        <v>51</v>
      </c>
      <c r="E67" s="2">
        <v>19866.2</v>
      </c>
      <c r="F67" s="12"/>
      <c r="G67" s="8">
        <f t="shared" si="15"/>
        <v>19866.2</v>
      </c>
      <c r="H67" s="2">
        <v>4966.5</v>
      </c>
      <c r="I67" s="14">
        <v>4030.3</v>
      </c>
      <c r="J67" s="14">
        <v>3941.2</v>
      </c>
      <c r="K67" s="16">
        <f t="shared" si="18"/>
        <v>81.14970301016812</v>
      </c>
      <c r="L67" s="16">
        <f t="shared" si="19"/>
        <v>79.3556830766133</v>
      </c>
    </row>
    <row r="68" spans="1:12" ht="31.5" customHeight="1">
      <c r="A68" s="9"/>
      <c r="B68" s="10" t="s">
        <v>8</v>
      </c>
      <c r="C68" s="10"/>
      <c r="D68" s="23" t="s">
        <v>52</v>
      </c>
      <c r="E68" s="22">
        <f aca="true" t="shared" si="21" ref="E68:J68">E69+E73</f>
        <v>3605340.0999999996</v>
      </c>
      <c r="F68" s="22">
        <f t="shared" si="21"/>
        <v>0</v>
      </c>
      <c r="G68" s="22">
        <f t="shared" si="15"/>
        <v>3605340.0999999996</v>
      </c>
      <c r="H68" s="22">
        <f t="shared" si="21"/>
        <v>676619.6000000001</v>
      </c>
      <c r="I68" s="22">
        <f t="shared" si="21"/>
        <v>571670.787</v>
      </c>
      <c r="J68" s="22">
        <f t="shared" si="21"/>
        <v>752034.307</v>
      </c>
      <c r="K68" s="22">
        <f t="shared" si="18"/>
        <v>84.48924432576294</v>
      </c>
      <c r="L68" s="22">
        <f t="shared" si="19"/>
        <v>111.14580585605263</v>
      </c>
    </row>
    <row r="69" spans="1:12" ht="27.75" customHeight="1">
      <c r="A69" s="9"/>
      <c r="B69" s="10"/>
      <c r="C69" s="10" t="s">
        <v>3</v>
      </c>
      <c r="D69" s="23" t="s">
        <v>52</v>
      </c>
      <c r="E69" s="22">
        <f aca="true" t="shared" si="22" ref="E69:J69">E70+E71+E72</f>
        <v>2751685.6999999997</v>
      </c>
      <c r="F69" s="22">
        <f t="shared" si="22"/>
        <v>0</v>
      </c>
      <c r="G69" s="22">
        <f t="shared" si="15"/>
        <v>2751685.6999999997</v>
      </c>
      <c r="H69" s="22">
        <f t="shared" si="22"/>
        <v>535870.3</v>
      </c>
      <c r="I69" s="22">
        <f t="shared" si="22"/>
        <v>471223.43999999994</v>
      </c>
      <c r="J69" s="22">
        <f t="shared" si="22"/>
        <v>643501.46</v>
      </c>
      <c r="K69" s="22">
        <f t="shared" si="18"/>
        <v>87.93609946287374</v>
      </c>
      <c r="L69" s="22">
        <f t="shared" si="19"/>
        <v>120.0853004915555</v>
      </c>
    </row>
    <row r="70" spans="1:12" ht="81">
      <c r="A70" s="9"/>
      <c r="B70" s="10"/>
      <c r="C70" s="10"/>
      <c r="D70" s="11" t="s">
        <v>79</v>
      </c>
      <c r="E70" s="2">
        <v>2246123.8</v>
      </c>
      <c r="F70" s="12"/>
      <c r="G70" s="8">
        <f t="shared" si="15"/>
        <v>2246123.8</v>
      </c>
      <c r="H70" s="2">
        <v>434887.9</v>
      </c>
      <c r="I70" s="14">
        <v>370371.04</v>
      </c>
      <c r="J70" s="14">
        <v>500627.16</v>
      </c>
      <c r="K70" s="16">
        <f t="shared" si="18"/>
        <v>85.1647148610021</v>
      </c>
      <c r="L70" s="16">
        <f t="shared" si="19"/>
        <v>115.11636906890257</v>
      </c>
    </row>
    <row r="71" spans="1:12" ht="94.5">
      <c r="A71" s="9"/>
      <c r="B71" s="10"/>
      <c r="C71" s="10"/>
      <c r="D71" s="11" t="s">
        <v>80</v>
      </c>
      <c r="E71" s="2">
        <v>504261.9</v>
      </c>
      <c r="F71" s="12"/>
      <c r="G71" s="8">
        <f t="shared" si="15"/>
        <v>504261.9</v>
      </c>
      <c r="H71" s="2">
        <v>100852.4</v>
      </c>
      <c r="I71" s="14">
        <v>100852.4</v>
      </c>
      <c r="J71" s="14">
        <v>142874.3</v>
      </c>
      <c r="K71" s="16">
        <f t="shared" si="18"/>
        <v>100</v>
      </c>
      <c r="L71" s="16">
        <f t="shared" si="19"/>
        <v>141.66673276986964</v>
      </c>
    </row>
    <row r="72" spans="1:12" ht="54">
      <c r="A72" s="11"/>
      <c r="B72" s="11"/>
      <c r="C72" s="11"/>
      <c r="D72" s="11" t="s">
        <v>81</v>
      </c>
      <c r="E72" s="8">
        <v>1300</v>
      </c>
      <c r="F72" s="12"/>
      <c r="G72" s="8">
        <f t="shared" si="15"/>
        <v>1300</v>
      </c>
      <c r="H72" s="8">
        <v>130</v>
      </c>
      <c r="I72" s="14">
        <v>0</v>
      </c>
      <c r="J72" s="2">
        <v>0</v>
      </c>
      <c r="K72" s="16">
        <f t="shared" si="18"/>
        <v>0</v>
      </c>
      <c r="L72" s="16">
        <f t="shared" si="19"/>
        <v>0</v>
      </c>
    </row>
    <row r="73" spans="1:12" ht="45.75" customHeight="1">
      <c r="A73" s="9"/>
      <c r="B73" s="10"/>
      <c r="C73" s="10" t="s">
        <v>4</v>
      </c>
      <c r="D73" s="23" t="s">
        <v>53</v>
      </c>
      <c r="E73" s="22">
        <f>SUM(E74:E83)</f>
        <v>853654.4000000001</v>
      </c>
      <c r="F73" s="22">
        <f>SUM(F74:F83)</f>
        <v>0</v>
      </c>
      <c r="G73" s="22">
        <f t="shared" si="15"/>
        <v>853654.4000000001</v>
      </c>
      <c r="H73" s="22">
        <f>SUM(H74:H83)</f>
        <v>140749.3</v>
      </c>
      <c r="I73" s="22">
        <f>SUM(I74:I83)</f>
        <v>100447.34700000001</v>
      </c>
      <c r="J73" s="22">
        <f>SUM(J74:J83)</f>
        <v>108532.84700000001</v>
      </c>
      <c r="K73" s="22">
        <f t="shared" si="18"/>
        <v>71.36614320639606</v>
      </c>
      <c r="L73" s="22">
        <f t="shared" si="19"/>
        <v>77.11075436964873</v>
      </c>
    </row>
    <row r="74" spans="1:12" ht="40.5">
      <c r="A74" s="9"/>
      <c r="B74" s="10"/>
      <c r="C74" s="10"/>
      <c r="D74" s="11" t="s">
        <v>82</v>
      </c>
      <c r="E74" s="8">
        <v>209232</v>
      </c>
      <c r="F74" s="12"/>
      <c r="G74" s="8">
        <f t="shared" si="15"/>
        <v>209232</v>
      </c>
      <c r="H74" s="8">
        <v>34879</v>
      </c>
      <c r="I74" s="14">
        <v>27164.647</v>
      </c>
      <c r="J74" s="14">
        <v>27164.647</v>
      </c>
      <c r="K74" s="16">
        <f t="shared" si="18"/>
        <v>77.88252816881219</v>
      </c>
      <c r="L74" s="16">
        <f t="shared" si="19"/>
        <v>77.88252816881219</v>
      </c>
    </row>
    <row r="75" spans="1:12" ht="33" customHeight="1">
      <c r="A75" s="9"/>
      <c r="B75" s="10"/>
      <c r="C75" s="10"/>
      <c r="D75" s="11" t="s">
        <v>83</v>
      </c>
      <c r="E75" s="2">
        <v>4196.1</v>
      </c>
      <c r="F75" s="12"/>
      <c r="G75" s="8">
        <f t="shared" si="15"/>
        <v>4196.1</v>
      </c>
      <c r="H75" s="2">
        <v>0</v>
      </c>
      <c r="I75" s="14">
        <v>0</v>
      </c>
      <c r="J75" s="14">
        <v>0</v>
      </c>
      <c r="K75" s="16">
        <v>0</v>
      </c>
      <c r="L75" s="16">
        <v>0</v>
      </c>
    </row>
    <row r="76" spans="1:12" ht="33" customHeight="1">
      <c r="A76" s="11"/>
      <c r="B76" s="11"/>
      <c r="C76" s="11"/>
      <c r="D76" s="11" t="s">
        <v>93</v>
      </c>
      <c r="E76" s="2">
        <v>9123.8</v>
      </c>
      <c r="F76" s="12"/>
      <c r="G76" s="8">
        <f t="shared" si="15"/>
        <v>9123.8</v>
      </c>
      <c r="H76" s="2">
        <v>0</v>
      </c>
      <c r="I76" s="14">
        <v>0</v>
      </c>
      <c r="J76" s="14">
        <v>0</v>
      </c>
      <c r="K76" s="16">
        <v>0</v>
      </c>
      <c r="L76" s="16">
        <v>0</v>
      </c>
    </row>
    <row r="77" spans="1:12" ht="71.25" customHeight="1">
      <c r="A77" s="11"/>
      <c r="B77" s="11"/>
      <c r="C77" s="11"/>
      <c r="D77" s="11" t="s">
        <v>84</v>
      </c>
      <c r="E77" s="2">
        <v>89952.3</v>
      </c>
      <c r="F77" s="12"/>
      <c r="G77" s="8">
        <f t="shared" si="15"/>
        <v>89952.3</v>
      </c>
      <c r="H77" s="2">
        <v>21894.2</v>
      </c>
      <c r="I77" s="14">
        <v>20941.9</v>
      </c>
      <c r="J77" s="14">
        <v>21391.1</v>
      </c>
      <c r="K77" s="16">
        <f t="shared" si="18"/>
        <v>95.65044623690294</v>
      </c>
      <c r="L77" s="16">
        <f t="shared" si="19"/>
        <v>97.70213115802358</v>
      </c>
    </row>
    <row r="78" spans="1:12" ht="31.5" customHeight="1">
      <c r="A78" s="9"/>
      <c r="B78" s="10"/>
      <c r="C78" s="10"/>
      <c r="D78" s="11" t="s">
        <v>85</v>
      </c>
      <c r="E78" s="2">
        <v>21327.4</v>
      </c>
      <c r="F78" s="12"/>
      <c r="G78" s="8">
        <f t="shared" si="15"/>
        <v>21327.4</v>
      </c>
      <c r="H78" s="2">
        <v>4265.5</v>
      </c>
      <c r="I78" s="14">
        <v>0</v>
      </c>
      <c r="J78" s="14">
        <v>0</v>
      </c>
      <c r="K78" s="16">
        <f t="shared" si="18"/>
        <v>0</v>
      </c>
      <c r="L78" s="16">
        <f t="shared" si="19"/>
        <v>0</v>
      </c>
    </row>
    <row r="79" spans="1:12" s="3" customFormat="1" ht="60" customHeight="1">
      <c r="A79" s="9"/>
      <c r="B79" s="10"/>
      <c r="C79" s="10"/>
      <c r="D79" s="11" t="s">
        <v>86</v>
      </c>
      <c r="E79" s="2">
        <v>19068.6</v>
      </c>
      <c r="F79" s="12"/>
      <c r="G79" s="8">
        <f t="shared" si="15"/>
        <v>19068.6</v>
      </c>
      <c r="H79" s="2">
        <v>3734.2</v>
      </c>
      <c r="I79" s="14">
        <v>0</v>
      </c>
      <c r="J79" s="14">
        <v>0</v>
      </c>
      <c r="K79" s="16">
        <f t="shared" si="18"/>
        <v>0</v>
      </c>
      <c r="L79" s="16">
        <f t="shared" si="19"/>
        <v>0</v>
      </c>
    </row>
    <row r="80" spans="1:12" s="3" customFormat="1" ht="71.25" customHeight="1">
      <c r="A80" s="9"/>
      <c r="B80" s="9"/>
      <c r="C80" s="9"/>
      <c r="D80" s="11" t="s">
        <v>87</v>
      </c>
      <c r="E80" s="2">
        <v>318184.9</v>
      </c>
      <c r="F80" s="12"/>
      <c r="G80" s="8">
        <f t="shared" si="15"/>
        <v>318184.9</v>
      </c>
      <c r="H80" s="2">
        <v>54240.1</v>
      </c>
      <c r="I80" s="14">
        <v>52340.8</v>
      </c>
      <c r="J80" s="14">
        <v>52340.8</v>
      </c>
      <c r="K80" s="16">
        <f t="shared" si="18"/>
        <v>96.49834716381423</v>
      </c>
      <c r="L80" s="16">
        <f t="shared" si="19"/>
        <v>96.49834716381423</v>
      </c>
    </row>
    <row r="81" spans="1:12" s="3" customFormat="1" ht="60" customHeight="1">
      <c r="A81" s="11"/>
      <c r="B81" s="11"/>
      <c r="C81" s="11"/>
      <c r="D81" s="11" t="s">
        <v>88</v>
      </c>
      <c r="E81" s="8">
        <v>136698.9</v>
      </c>
      <c r="F81" s="12"/>
      <c r="G81" s="8">
        <f t="shared" si="15"/>
        <v>136698.9</v>
      </c>
      <c r="H81" s="8">
        <v>13600</v>
      </c>
      <c r="I81" s="14">
        <v>0</v>
      </c>
      <c r="J81" s="14">
        <v>0</v>
      </c>
      <c r="K81" s="16">
        <f t="shared" si="18"/>
        <v>0</v>
      </c>
      <c r="L81" s="16">
        <f t="shared" si="19"/>
        <v>0</v>
      </c>
    </row>
    <row r="82" spans="1:12" ht="35.25" customHeight="1">
      <c r="A82" s="9"/>
      <c r="B82" s="9"/>
      <c r="C82" s="9"/>
      <c r="D82" s="11" t="s">
        <v>89</v>
      </c>
      <c r="E82" s="2">
        <v>44120.4</v>
      </c>
      <c r="F82" s="12"/>
      <c r="G82" s="8">
        <f t="shared" si="15"/>
        <v>44120.4</v>
      </c>
      <c r="H82" s="2">
        <v>7636.3</v>
      </c>
      <c r="I82" s="14">
        <v>0</v>
      </c>
      <c r="J82" s="2">
        <v>7636.3</v>
      </c>
      <c r="K82" s="16">
        <f>I82/H82*100</f>
        <v>0</v>
      </c>
      <c r="L82" s="16">
        <f>J82/H82*100</f>
        <v>100</v>
      </c>
    </row>
    <row r="83" spans="1:12" ht="61.5" customHeight="1">
      <c r="A83" s="9"/>
      <c r="B83" s="9"/>
      <c r="C83" s="9"/>
      <c r="D83" s="11" t="s">
        <v>90</v>
      </c>
      <c r="E83" s="2">
        <v>1750</v>
      </c>
      <c r="F83" s="12"/>
      <c r="G83" s="8">
        <f t="shared" si="15"/>
        <v>1750</v>
      </c>
      <c r="H83" s="2">
        <v>500</v>
      </c>
      <c r="I83" s="14">
        <v>0</v>
      </c>
      <c r="J83" s="2">
        <v>0</v>
      </c>
      <c r="K83" s="16">
        <f t="shared" si="18"/>
        <v>0</v>
      </c>
      <c r="L83" s="16">
        <f t="shared" si="19"/>
        <v>0</v>
      </c>
    </row>
    <row r="84" ht="13.5" customHeight="1" hidden="1"/>
    <row r="85" ht="13.5" customHeight="1" hidden="1"/>
    <row r="86" ht="13.5" customHeight="1" hidden="1"/>
    <row r="87" spans="1:8" ht="16.5" customHeight="1" hidden="1">
      <c r="A87" s="27"/>
      <c r="B87" s="27"/>
      <c r="C87" s="27"/>
      <c r="D87" s="27"/>
      <c r="E87" s="27"/>
      <c r="H87" s="6" t="s">
        <v>56</v>
      </c>
    </row>
    <row r="88" ht="13.5" customHeight="1" hidden="1"/>
    <row r="89" ht="13.5" customHeight="1" hidden="1"/>
  </sheetData>
  <sheetProtection/>
  <mergeCells count="10">
    <mergeCell ref="H4:L4"/>
    <mergeCell ref="A2:L2"/>
    <mergeCell ref="A4:A5"/>
    <mergeCell ref="B4:B5"/>
    <mergeCell ref="C4:C5"/>
    <mergeCell ref="A87:E87"/>
    <mergeCell ref="E4:E5"/>
    <mergeCell ref="F4:F5"/>
    <mergeCell ref="G4:G5"/>
    <mergeCell ref="D4:D5"/>
  </mergeCells>
  <printOptions/>
  <pageMargins left="0" right="0" top="0" bottom="0" header="0" footer="0"/>
  <pageSetup horizontalDpi="600" verticalDpi="600" orientation="landscape" scale="6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Vardan Sarukhanyan</dc:creator>
  <cp:keywords/>
  <dc:description/>
  <cp:lastModifiedBy>Gohar.Hayrapetyan</cp:lastModifiedBy>
  <cp:lastPrinted>2018-02-19T05:39:41Z</cp:lastPrinted>
  <dcterms:created xsi:type="dcterms:W3CDTF">2008-01-10T13:04:46Z</dcterms:created>
  <dcterms:modified xsi:type="dcterms:W3CDTF">2018-05-16T09:01:51Z</dcterms:modified>
  <cp:category/>
  <cp:version/>
  <cp:contentType/>
  <cp:contentStatus/>
</cp:coreProperties>
</file>